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15" yWindow="2865" windowWidth="26325" windowHeight="15825" activeTab="1"/>
  </bookViews>
  <sheets>
    <sheet name="0 - Info" sheetId="1" r:id="rId1"/>
    <sheet name="1 - Calculator" sheetId="2" r:id="rId2"/>
    <sheet name="2 - Evaluation guideline" sheetId="3" r:id="rId3"/>
  </sheets>
  <definedNames/>
  <calcPr calcId="191029"/>
  <extLst/>
</workbook>
</file>

<file path=xl/sharedStrings.xml><?xml version="1.0" encoding="utf-8"?>
<sst xmlns="http://schemas.openxmlformats.org/spreadsheetml/2006/main" count="394" uniqueCount="150">
  <si>
    <t>Repairability Index Version 1.2</t>
  </si>
  <si>
    <t>Fill in the sheets with the products repairability information and submit this template together with the application in the TCO Certified portal.</t>
  </si>
  <si>
    <t>Table of content</t>
  </si>
  <si>
    <t>Sheet 1 - Calculator</t>
  </si>
  <si>
    <t>Sheet 2 - Evaluation guideline</t>
  </si>
  <si>
    <t xml:space="preserve">Fill out below: </t>
  </si>
  <si>
    <t>Model:</t>
  </si>
  <si>
    <t>Sales name:</t>
  </si>
  <si>
    <t>Company name:</t>
  </si>
  <si>
    <t>Date submitted:</t>
  </si>
  <si>
    <t>Submitted by:</t>
  </si>
  <si>
    <t>Email:</t>
  </si>
  <si>
    <t>Phone number:</t>
  </si>
  <si>
    <t>The Product's Reparability Class:</t>
  </si>
  <si>
    <t xml:space="preserve">Reparability Index Calculator in support of JRC Report: </t>
  </si>
  <si>
    <t>"Product Reparability Scoring System: Specific application to Smartphones and Slate Tablets"</t>
  </si>
  <si>
    <r>
      <rPr>
        <b/>
        <sz val="18"/>
        <color theme="0"/>
        <rFont val="Heebo"/>
        <family val="2"/>
      </rPr>
      <t xml:space="preserve">PRODUCT PARAMETERS </t>
    </r>
    <r>
      <rPr>
        <b/>
        <sz val="18"/>
        <color theme="0"/>
        <rFont val="Heebo"/>
        <family val="2"/>
      </rPr>
      <t xml:space="preserve">
(Notebook)</t>
    </r>
  </si>
  <si>
    <t>Weighting factor</t>
  </si>
  <si>
    <t>Fill out below</t>
  </si>
  <si>
    <t>Points</t>
  </si>
  <si>
    <t>Score</t>
  </si>
  <si>
    <t>Product's Reparability Class</t>
  </si>
  <si>
    <t>Spare part (target group)</t>
  </si>
  <si>
    <t>select parts available to endusers</t>
  </si>
  <si>
    <t>Spare parts (duration)</t>
  </si>
  <si>
    <t>select updates availability duration</t>
  </si>
  <si>
    <t>A</t>
  </si>
  <si>
    <t>Repair Information for all parts</t>
  </si>
  <si>
    <t>select target group and fee</t>
  </si>
  <si>
    <t>B</t>
  </si>
  <si>
    <t>Disassembly depth (aggregated)</t>
  </si>
  <si>
    <t>SCORE TAKEN FROM G27</t>
  </si>
  <si>
    <t>C</t>
  </si>
  <si>
    <r>
      <rPr>
        <sz val="11"/>
        <color rgb="FF000000"/>
        <rFont val="Heebo"/>
        <family val="2"/>
      </rPr>
      <t xml:space="preserve">Fasteners (type) </t>
    </r>
    <r>
      <rPr>
        <sz val="11"/>
        <color rgb="FF000000"/>
        <rFont val="Heebo"/>
        <family val="2"/>
      </rPr>
      <t>(aggregated)</t>
    </r>
  </si>
  <si>
    <t>SCORE TAKEN FROM G42</t>
  </si>
  <si>
    <t>D</t>
  </si>
  <si>
    <r>
      <rPr>
        <sz val="11"/>
        <color rgb="FF000000"/>
        <rFont val="Heebo"/>
        <family val="2"/>
      </rPr>
      <t xml:space="preserve">Tools (type) </t>
    </r>
    <r>
      <rPr>
        <sz val="11"/>
        <color rgb="FF000000"/>
        <rFont val="Heebo"/>
        <family val="2"/>
      </rPr>
      <t>(aggregated)</t>
    </r>
  </si>
  <si>
    <t>SCORE TAKEN FROM G57</t>
  </si>
  <si>
    <t>E</t>
  </si>
  <si>
    <t>TOTAL SCORE</t>
  </si>
  <si>
    <t>PART LEVEL</t>
  </si>
  <si>
    <r>
      <rPr>
        <b/>
        <sz val="11"/>
        <color theme="0"/>
        <rFont val="Heebo"/>
        <family val="2"/>
      </rPr>
      <t xml:space="preserve">Disassembly depth </t>
    </r>
    <r>
      <rPr>
        <b/>
        <sz val="11"/>
        <color theme="0"/>
        <rFont val="Heebo"/>
        <family val="2"/>
      </rPr>
      <t>(PER PART)</t>
    </r>
  </si>
  <si>
    <t>Dynamic Weighting factor</t>
  </si>
  <si>
    <t>LEVEL 1</t>
  </si>
  <si>
    <t>1a</t>
  </si>
  <si>
    <t>Battery (if multiple, consider deepest)</t>
  </si>
  <si>
    <t>select number of steps</t>
  </si>
  <si>
    <t>1b</t>
  </si>
  <si>
    <t>Display assembly (if multiple, consider deepest)</t>
  </si>
  <si>
    <t>LEVEL 2</t>
  </si>
  <si>
    <t>2a</t>
  </si>
  <si>
    <t>Keyboard</t>
  </si>
  <si>
    <t>2b</t>
  </si>
  <si>
    <t>Storage (SSD,HDD)  (if multiple, consider deepest)</t>
  </si>
  <si>
    <t>System memory (RAM)  (if multiple, consider deepest)</t>
  </si>
  <si>
    <t>LEVEL 3</t>
  </si>
  <si>
    <t>3a</t>
  </si>
  <si>
    <t>Ports</t>
  </si>
  <si>
    <t>Back cover or its assembly</t>
  </si>
  <si>
    <t>3b</t>
  </si>
  <si>
    <t>Systemboard/motherboard</t>
  </si>
  <si>
    <t>Fans</t>
  </si>
  <si>
    <t>TOTAL DISASSEMBLY DEPTH</t>
  </si>
  <si>
    <r>
      <rPr>
        <b/>
        <sz val="11"/>
        <color theme="0"/>
        <rFont val="Heebo"/>
        <family val="2"/>
      </rPr>
      <t xml:space="preserve">Fasteners (type) </t>
    </r>
    <r>
      <rPr>
        <b/>
        <sz val="11"/>
        <color theme="0"/>
        <rFont val="Heebo"/>
        <family val="2"/>
      </rPr>
      <t>(PER PART)</t>
    </r>
  </si>
  <si>
    <t>select type of fastener</t>
  </si>
  <si>
    <t>TOTAL FASTENERS</t>
  </si>
  <si>
    <r>
      <rPr>
        <b/>
        <sz val="11"/>
        <color theme="0"/>
        <rFont val="Heebo"/>
        <family val="2"/>
      </rPr>
      <t xml:space="preserve">Tools (type) </t>
    </r>
    <r>
      <rPr>
        <b/>
        <sz val="11"/>
        <color theme="0"/>
        <rFont val="Heebo"/>
        <family val="2"/>
      </rPr>
      <t>(PER PART)</t>
    </r>
  </si>
  <si>
    <t>select type of tool</t>
  </si>
  <si>
    <t>TOTAL TOOLS</t>
  </si>
  <si>
    <t>Evaluation Guideline Notebooks</t>
  </si>
  <si>
    <r>
      <rPr>
        <b/>
        <sz val="11"/>
        <color theme="1"/>
        <rFont val="Heebo"/>
        <family val="2"/>
      </rPr>
      <t xml:space="preserve">PRODUCT PARAMETERS </t>
    </r>
    <r>
      <rPr>
        <b/>
        <sz val="11"/>
        <color rgb="FFFF0000"/>
        <rFont val="Heebo"/>
        <family val="2"/>
      </rPr>
      <t>(PRODUCT)</t>
    </r>
  </si>
  <si>
    <t>Scale</t>
  </si>
  <si>
    <t>1 point</t>
  </si>
  <si>
    <t>2 points</t>
  </si>
  <si>
    <t>3 points</t>
  </si>
  <si>
    <t>4 points</t>
  </si>
  <si>
    <t>5 points</t>
  </si>
  <si>
    <t>Level 1 to endusers
All other to prof</t>
  </si>
  <si>
    <t xml:space="preserve">Level 1, 2a to end users;
All other to prof        </t>
  </si>
  <si>
    <t>Level 1, 2 to endusers;
All other to prof</t>
  </si>
  <si>
    <t>Level 1, 2 and 3a to endusers;
All other to prof</t>
  </si>
  <si>
    <t xml:space="preserve">All levels to endusers and proffessional repairers   </t>
  </si>
  <si>
    <t>All parts available for 7 years.</t>
  </si>
  <si>
    <t>Level 1 and Level 2 = 8 years; Level 3 = 7 years</t>
  </si>
  <si>
    <t>Level 1 and Level 2 = 9 yrs; Level 3 = 8 years</t>
  </si>
  <si>
    <t>Level 1and Level 2 = 10 yrs; Level 3 = 9 years</t>
  </si>
  <si>
    <t>Prof; reasonable price</t>
  </si>
  <si>
    <t>Prof; no cost</t>
  </si>
  <si>
    <t>Endusers (no el board); no cost
Prof; no cost</t>
  </si>
  <si>
    <r>
      <rPr>
        <i/>
        <sz val="11"/>
        <color theme="1"/>
        <rFont val="Heebo"/>
        <family val="2"/>
      </rPr>
      <t xml:space="preserve">see below </t>
    </r>
    <r>
      <rPr>
        <i/>
        <sz val="11"/>
        <color rgb="FF2E75B5"/>
        <rFont val="Heebo"/>
        <family val="2"/>
      </rPr>
      <t>(SCORE FROM K25)</t>
    </r>
  </si>
  <si>
    <r>
      <rPr>
        <sz val="11"/>
        <color rgb="FF000000"/>
        <rFont val="Heebo"/>
        <family val="2"/>
      </rPr>
      <t xml:space="preserve">Fasteners (type) </t>
    </r>
    <r>
      <rPr>
        <sz val="11"/>
        <color rgb="FF000000"/>
        <rFont val="Heebo"/>
        <family val="2"/>
      </rPr>
      <t>(aggregated)</t>
    </r>
  </si>
  <si>
    <r>
      <rPr>
        <i/>
        <sz val="11"/>
        <color theme="1"/>
        <rFont val="Heebo"/>
        <family val="2"/>
      </rPr>
      <t xml:space="preserve">see below </t>
    </r>
    <r>
      <rPr>
        <i/>
        <sz val="11"/>
        <color rgb="FF2E75B5"/>
        <rFont val="Heebo"/>
        <family val="2"/>
      </rPr>
      <t>(SCORE FROM K40)</t>
    </r>
  </si>
  <si>
    <r>
      <rPr>
        <sz val="11"/>
        <color rgb="FF000000"/>
        <rFont val="Heebo"/>
        <family val="2"/>
      </rPr>
      <t xml:space="preserve">Tools (type) </t>
    </r>
    <r>
      <rPr>
        <sz val="11"/>
        <color rgb="FF000000"/>
        <rFont val="Heebo"/>
        <family val="2"/>
      </rPr>
      <t>(aggregated)</t>
    </r>
  </si>
  <si>
    <r>
      <rPr>
        <i/>
        <sz val="11"/>
        <color theme="1"/>
        <rFont val="Heebo"/>
        <family val="2"/>
      </rPr>
      <t xml:space="preserve">see below </t>
    </r>
    <r>
      <rPr>
        <i/>
        <sz val="11"/>
        <color rgb="FF2E75B5"/>
        <rFont val="Heebo"/>
        <family val="2"/>
      </rPr>
      <t>(SCORE FROM K55)</t>
    </r>
  </si>
  <si>
    <r>
      <rPr>
        <b/>
        <sz val="11"/>
        <color theme="1"/>
        <rFont val="Heebo"/>
        <family val="2"/>
      </rPr>
      <t xml:space="preserve">Disassembly depth </t>
    </r>
    <r>
      <rPr>
        <b/>
        <sz val="11"/>
        <color rgb="FFFF0000"/>
        <rFont val="Heebo"/>
        <family val="2"/>
      </rPr>
      <t>(PER PART)</t>
    </r>
  </si>
  <si>
    <t>x &gt; 15 steps</t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</si>
  <si>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</si>
  <si>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</si>
  <si>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</si>
  <si>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</si>
  <si>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t>15 ≥ x &gt; 10 steps</t>
  </si>
  <si>
    <t>10 ≥ x &gt; 5 steps</t>
  </si>
  <si>
    <t>5 ≥ x &gt; 2 steps</t>
  </si>
  <si>
    <t>x ≤ 2 steps</t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</si>
  <si>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</si>
  <si>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</si>
  <si>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</si>
  <si>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</si>
  <si>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</si>
  <si>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</si>
  <si>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</si>
  <si>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</si>
  <si>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</si>
  <si>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</si>
  <si>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</si>
  <si>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</si>
  <si>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</si>
  <si>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</si>
  <si>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</si>
  <si>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</si>
  <si>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</si>
  <si>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</si>
  <si>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</si>
  <si>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</si>
  <si>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</si>
  <si>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</si>
  <si>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</si>
  <si>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</si>
  <si>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b/>
        <sz val="11"/>
        <color theme="1"/>
        <rFont val="Heebo"/>
        <family val="2"/>
      </rPr>
      <t xml:space="preserve">Fasteners (type) </t>
    </r>
    <r>
      <rPr>
        <b/>
        <sz val="11"/>
        <color rgb="FFFF0000"/>
        <rFont val="Heebo"/>
        <family val="2"/>
      </rPr>
      <t>(PER PART)</t>
    </r>
  </si>
  <si>
    <t>Removable</t>
  </si>
  <si>
    <t>Reusable</t>
  </si>
  <si>
    <r>
      <rPr>
        <b/>
        <sz val="11"/>
        <color theme="1"/>
        <rFont val="Heebo"/>
        <family val="2"/>
      </rPr>
      <t xml:space="preserve">Tools (type) </t>
    </r>
    <r>
      <rPr>
        <b/>
        <sz val="11"/>
        <color rgb="FFFF0000"/>
        <rFont val="Heebo"/>
        <family val="2"/>
      </rPr>
      <t>(PER PART)</t>
    </r>
  </si>
  <si>
    <t>Tools supplied with product/part</t>
  </si>
  <si>
    <t>N/A</t>
  </si>
  <si>
    <t>Basic tools</t>
  </si>
  <si>
    <t xml:space="preserve">No tools </t>
  </si>
  <si>
    <t>Commercial</t>
  </si>
  <si>
    <t>Tools supplied with product</t>
  </si>
  <si>
    <t>Tools supplied with part</t>
  </si>
  <si>
    <t>No tools</t>
  </si>
  <si>
    <t>Basic Tools</t>
  </si>
  <si>
    <t>Battery, Display assembly &amp; Keyboard to end users, All other to prof</t>
  </si>
  <si>
    <t>Battery, Display assembly to endusers All other to prof</t>
  </si>
  <si>
    <t>Battery, Display assembly &amp; Keyboard,Storage &amp; Ram to end users, All other to prof</t>
  </si>
  <si>
    <t>Battery, Display assembly &amp; Keyboard,Storage, Ram, Ports &amp; Back cover to end users, All other to prof</t>
  </si>
  <si>
    <t>All parts</t>
  </si>
  <si>
    <t>Non removeable</t>
  </si>
  <si>
    <r>
      <rPr>
        <sz val="11"/>
        <color rgb="FFFF0000"/>
        <rFont val="Heebo"/>
        <family val="2"/>
      </rPr>
      <t>Level 1,</t>
    </r>
    <r>
      <rPr>
        <sz val="11"/>
        <color theme="1"/>
        <rFont val="Heebo"/>
        <family val="2"/>
      </rPr>
      <t xml:space="preserve"> Keyboard, storage, ports/connect 7 years</t>
    </r>
  </si>
  <si>
    <t>0 points</t>
  </si>
  <si>
    <t>1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</si>
</sst>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rgb="FFFFFFFF"/>
      <name val="Heebo"/>
      <family val="2"/>
    </font>
    <font>
      <sz val="11"/>
      <name val="Calibri"/>
      <family val="2"/>
    </font>
    <font>
      <b/>
      <sz val="14"/>
      <color theme="1"/>
      <name val="Heebo"/>
      <family val="2"/>
    </font>
    <font>
      <b/>
      <sz val="24"/>
      <color theme="1"/>
      <name val="Heebo"/>
      <family val="2"/>
    </font>
    <font>
      <b/>
      <sz val="18"/>
      <color theme="1"/>
      <name val="Heebo"/>
      <family val="2"/>
    </font>
    <font>
      <sz val="14"/>
      <color theme="1"/>
      <name val="Heebo"/>
      <family val="2"/>
    </font>
    <font>
      <sz val="11"/>
      <color theme="1"/>
      <name val="Heebo"/>
      <family val="2"/>
    </font>
    <font>
      <b/>
      <sz val="18"/>
      <color rgb="FFFFFFFF"/>
      <name val="Heebo"/>
      <family val="2"/>
    </font>
    <font>
      <b/>
      <sz val="14"/>
      <color rgb="FFFFFFFF"/>
      <name val="Heebo"/>
      <family val="2"/>
    </font>
    <font>
      <b/>
      <sz val="20"/>
      <color rgb="FFFFFFFF"/>
      <name val="Heebo"/>
      <family val="2"/>
    </font>
    <font>
      <b/>
      <sz val="48"/>
      <color theme="1"/>
      <name val="Heebo"/>
      <family val="2"/>
    </font>
    <font>
      <sz val="24"/>
      <color theme="1"/>
      <name val="Heebo"/>
      <family val="2"/>
    </font>
    <font>
      <b/>
      <sz val="16"/>
      <color theme="1"/>
      <name val="Heebo"/>
      <family val="2"/>
    </font>
    <font>
      <u val="single"/>
      <sz val="16"/>
      <color rgb="FF0563C1"/>
      <name val="Heebo"/>
      <family val="2"/>
    </font>
    <font>
      <b/>
      <sz val="18"/>
      <color theme="0"/>
      <name val="Heebo"/>
      <family val="2"/>
    </font>
    <font>
      <b/>
      <sz val="24"/>
      <color theme="0"/>
      <name val="Heebo"/>
      <family val="2"/>
    </font>
    <font>
      <b/>
      <sz val="16"/>
      <color theme="0"/>
      <name val="Heebo"/>
      <family val="2"/>
    </font>
    <font>
      <b/>
      <sz val="11"/>
      <color theme="1"/>
      <name val="Heebo"/>
      <family val="2"/>
    </font>
    <font>
      <sz val="11"/>
      <color theme="0"/>
      <name val="Heebo"/>
      <family val="2"/>
    </font>
    <font>
      <sz val="11"/>
      <color rgb="FF000000"/>
      <name val="Heebo"/>
      <family val="2"/>
    </font>
    <font>
      <i/>
      <sz val="11"/>
      <color theme="1"/>
      <name val="Heebo"/>
      <family val="2"/>
    </font>
    <font>
      <sz val="42"/>
      <color theme="1"/>
      <name val="Heebo"/>
      <family val="2"/>
    </font>
    <font>
      <b/>
      <sz val="11"/>
      <color theme="0"/>
      <name val="Heebo"/>
      <family val="2"/>
    </font>
    <font>
      <b/>
      <sz val="24"/>
      <color rgb="FFFFFFFF"/>
      <name val="Heebo"/>
      <family val="2"/>
    </font>
    <font>
      <sz val="11"/>
      <color rgb="FFFF0000"/>
      <name val="Heebo"/>
      <family val="2"/>
    </font>
    <font>
      <b/>
      <sz val="36"/>
      <color theme="1"/>
      <name val="Heebo"/>
      <family val="2"/>
    </font>
    <font>
      <b/>
      <sz val="11"/>
      <color rgb="FFFF0000"/>
      <name val="Heebo"/>
      <family val="2"/>
    </font>
    <font>
      <i/>
      <sz val="11"/>
      <color rgb="FF2E75B5"/>
      <name val="Heebo"/>
      <family val="2"/>
    </font>
    <font>
      <b/>
      <sz val="72"/>
      <name val="Heebo"/>
      <family val="2"/>
    </font>
  </fonts>
  <fills count="18">
    <fill>
      <patternFill/>
    </fill>
    <fill>
      <patternFill patternType="gray125"/>
    </fill>
    <fill>
      <patternFill patternType="solid">
        <fgColor rgb="FF188F47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DBDBD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8" fillId="0" borderId="1" xfId="0" applyFont="1" applyBorder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8" fillId="0" borderId="4" xfId="0" applyFont="1" applyBorder="1"/>
    <xf numFmtId="0" fontId="9" fillId="2" borderId="5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0" fontId="13" fillId="0" borderId="2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/>
    <xf numFmtId="0" fontId="14" fillId="0" borderId="0" xfId="0" applyFont="1"/>
    <xf numFmtId="0" fontId="19" fillId="0" borderId="0" xfId="0" applyFont="1"/>
    <xf numFmtId="0" fontId="8" fillId="3" borderId="8" xfId="0" applyFont="1" applyFill="1" applyBorder="1" applyAlignment="1">
      <alignment horizontal="left" vertical="center"/>
    </xf>
    <xf numFmtId="9" fontId="19" fillId="3" borderId="9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/>
    <xf numFmtId="164" fontId="8" fillId="3" borderId="10" xfId="0" applyNumberFormat="1" applyFont="1" applyFill="1" applyBorder="1"/>
    <xf numFmtId="0" fontId="8" fillId="4" borderId="8" xfId="0" applyFont="1" applyFill="1" applyBorder="1" applyAlignment="1">
      <alignment horizontal="left" vertical="center"/>
    </xf>
    <xf numFmtId="9" fontId="19" fillId="4" borderId="1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11" xfId="0" applyFont="1" applyFill="1" applyBorder="1"/>
    <xf numFmtId="164" fontId="8" fillId="4" borderId="10" xfId="0" applyNumberFormat="1" applyFont="1" applyFill="1" applyBorder="1"/>
    <xf numFmtId="0" fontId="20" fillId="5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/>
    </xf>
    <xf numFmtId="9" fontId="19" fillId="3" borderId="1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1" xfId="0" applyFont="1" applyFill="1" applyBorder="1"/>
    <xf numFmtId="0" fontId="20" fillId="6" borderId="0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/>
    </xf>
    <xf numFmtId="0" fontId="22" fillId="4" borderId="4" xfId="0" applyFont="1" applyFill="1" applyBorder="1" applyAlignment="1">
      <alignment horizontal="center"/>
    </xf>
    <xf numFmtId="164" fontId="8" fillId="4" borderId="11" xfId="0" applyNumberFormat="1" applyFont="1" applyFill="1" applyBorder="1"/>
    <xf numFmtId="0" fontId="20" fillId="7" borderId="0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center"/>
    </xf>
    <xf numFmtId="164" fontId="8" fillId="3" borderId="11" xfId="0" applyNumberFormat="1" applyFont="1" applyFill="1" applyBorder="1"/>
    <xf numFmtId="0" fontId="20" fillId="8" borderId="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/>
    </xf>
    <xf numFmtId="9" fontId="19" fillId="4" borderId="13" xfId="0" applyNumberFormat="1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/>
    </xf>
    <xf numFmtId="164" fontId="8" fillId="4" borderId="13" xfId="0" applyNumberFormat="1" applyFont="1" applyFill="1" applyBorder="1"/>
    <xf numFmtId="164" fontId="8" fillId="4" borderId="15" xfId="0" applyNumberFormat="1" applyFont="1" applyFill="1" applyBorder="1"/>
    <xf numFmtId="0" fontId="20" fillId="9" borderId="0" xfId="0" applyFont="1" applyFill="1" applyBorder="1" applyAlignment="1">
      <alignment horizontal="center" vertical="center"/>
    </xf>
    <xf numFmtId="0" fontId="4" fillId="0" borderId="0" xfId="0" applyFont="1"/>
    <xf numFmtId="164" fontId="7" fillId="0" borderId="16" xfId="0" applyNumberFormat="1" applyFont="1" applyBorder="1"/>
    <xf numFmtId="164" fontId="7" fillId="0" borderId="0" xfId="0" applyNumberFormat="1" applyFont="1"/>
    <xf numFmtId="0" fontId="23" fillId="0" borderId="0" xfId="0" applyFont="1" applyAlignment="1">
      <alignment horizontal="center" vertical="center"/>
    </xf>
    <xf numFmtId="164" fontId="8" fillId="0" borderId="0" xfId="0" applyNumberFormat="1" applyFont="1"/>
    <xf numFmtId="0" fontId="19" fillId="10" borderId="4" xfId="0" applyFont="1" applyFill="1" applyBorder="1" applyAlignment="1">
      <alignment horizontal="center" vertical="center"/>
    </xf>
    <xf numFmtId="0" fontId="8" fillId="10" borderId="4" xfId="0" applyFont="1" applyFill="1" applyBorder="1"/>
    <xf numFmtId="9" fontId="19" fillId="10" borderId="0" xfId="0" applyNumberFormat="1" applyFont="1" applyFill="1" applyAlignment="1">
      <alignment horizontal="center"/>
    </xf>
    <xf numFmtId="0" fontId="8" fillId="10" borderId="4" xfId="0" applyFont="1" applyFill="1" applyBorder="1" applyAlignment="1">
      <alignment horizontal="center" vertical="center"/>
    </xf>
    <xf numFmtId="0" fontId="8" fillId="10" borderId="17" xfId="0" applyFont="1" applyFill="1" applyBorder="1"/>
    <xf numFmtId="164" fontId="8" fillId="10" borderId="17" xfId="0" applyNumberFormat="1" applyFont="1" applyFill="1" applyBorder="1"/>
    <xf numFmtId="9" fontId="19" fillId="10" borderId="4" xfId="0" applyNumberFormat="1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wrapText="1"/>
    </xf>
    <xf numFmtId="9" fontId="19" fillId="11" borderId="4" xfId="0" applyNumberFormat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/>
    </xf>
    <xf numFmtId="0" fontId="8" fillId="11" borderId="17" xfId="0" applyFont="1" applyFill="1" applyBorder="1"/>
    <xf numFmtId="164" fontId="8" fillId="11" borderId="17" xfId="0" applyNumberFormat="1" applyFont="1" applyFill="1" applyBorder="1"/>
    <xf numFmtId="0" fontId="0" fillId="11" borderId="11" xfId="0" applyFont="1" applyFill="1" applyBorder="1"/>
    <xf numFmtId="0" fontId="8" fillId="11" borderId="4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8" fillId="12" borderId="0" xfId="0" applyFont="1" applyFill="1" applyAlignment="1">
      <alignment wrapText="1"/>
    </xf>
    <xf numFmtId="9" fontId="19" fillId="12" borderId="4" xfId="0" applyNumberFormat="1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17" xfId="0" applyFont="1" applyFill="1" applyBorder="1"/>
    <xf numFmtId="164" fontId="8" fillId="12" borderId="17" xfId="0" applyNumberFormat="1" applyFont="1" applyFill="1" applyBorder="1"/>
    <xf numFmtId="0" fontId="19" fillId="12" borderId="11" xfId="0" applyFont="1" applyFill="1" applyBorder="1" applyAlignment="1">
      <alignment horizontal="center" vertical="center"/>
    </xf>
    <xf numFmtId="0" fontId="8" fillId="12" borderId="4" xfId="0" applyFont="1" applyFill="1" applyBorder="1"/>
    <xf numFmtId="0" fontId="0" fillId="12" borderId="11" xfId="0" applyFont="1" applyFill="1" applyBorder="1"/>
    <xf numFmtId="0" fontId="8" fillId="12" borderId="4" xfId="0" applyFont="1" applyFill="1" applyBorder="1" applyAlignment="1">
      <alignment wrapText="1"/>
    </xf>
    <xf numFmtId="0" fontId="19" fillId="12" borderId="19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8" fillId="13" borderId="20" xfId="0" applyFont="1" applyFill="1" applyBorder="1"/>
    <xf numFmtId="0" fontId="8" fillId="13" borderId="21" xfId="0" applyFont="1" applyFill="1" applyBorder="1" applyAlignment="1">
      <alignment horizontal="center"/>
    </xf>
    <xf numFmtId="0" fontId="19" fillId="13" borderId="21" xfId="0" applyFont="1" applyFill="1" applyBorder="1"/>
    <xf numFmtId="0" fontId="8" fillId="13" borderId="21" xfId="0" applyFont="1" applyFill="1" applyBorder="1"/>
    <xf numFmtId="0" fontId="8" fillId="13" borderId="14" xfId="0" applyFont="1" applyFill="1" applyBorder="1"/>
    <xf numFmtId="164" fontId="8" fillId="13" borderId="22" xfId="0" applyNumberFormat="1" applyFont="1" applyFill="1" applyBorder="1"/>
    <xf numFmtId="0" fontId="8" fillId="0" borderId="0" xfId="0" applyFont="1"/>
    <xf numFmtId="164" fontId="8" fillId="13" borderId="23" xfId="0" applyNumberFormat="1" applyFont="1" applyFill="1" applyBorder="1"/>
    <xf numFmtId="0" fontId="8" fillId="10" borderId="4" xfId="0" applyFont="1" applyFill="1" applyBorder="1" applyAlignment="1">
      <alignment horizontal="center"/>
    </xf>
    <xf numFmtId="0" fontId="26" fillId="0" borderId="0" xfId="0" applyFont="1"/>
    <xf numFmtId="0" fontId="8" fillId="12" borderId="4" xfId="0" applyFont="1" applyFill="1" applyBorder="1" applyAlignment="1">
      <alignment horizontal="center"/>
    </xf>
    <xf numFmtId="0" fontId="8" fillId="13" borderId="24" xfId="0" applyFont="1" applyFill="1" applyBorder="1"/>
    <xf numFmtId="0" fontId="8" fillId="13" borderId="1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9" fontId="19" fillId="4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9" fontId="19" fillId="3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left"/>
    </xf>
    <xf numFmtId="9" fontId="19" fillId="3" borderId="18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/>
    </xf>
    <xf numFmtId="9" fontId="19" fillId="4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13" borderId="25" xfId="0" applyFont="1" applyFill="1" applyBorder="1" applyAlignment="1">
      <alignment horizontal="center" vertical="center" wrapText="1"/>
    </xf>
    <xf numFmtId="0" fontId="19" fillId="13" borderId="19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/>
    </xf>
    <xf numFmtId="0" fontId="19" fillId="13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/>
    </xf>
    <xf numFmtId="0" fontId="0" fillId="0" borderId="0" xfId="0" applyFont="1"/>
    <xf numFmtId="0" fontId="8" fillId="10" borderId="4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4" borderId="17" xfId="0" applyFont="1" applyFill="1" applyBorder="1"/>
    <xf numFmtId="0" fontId="8" fillId="15" borderId="4" xfId="0" applyFont="1" applyFill="1" applyBorder="1" applyAlignment="1">
      <alignment horizontal="center" vertical="center"/>
    </xf>
    <xf numFmtId="0" fontId="8" fillId="15" borderId="17" xfId="0" applyFont="1" applyFill="1" applyBorder="1"/>
    <xf numFmtId="0" fontId="19" fillId="13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9" fillId="2" borderId="6" xfId="0" applyFont="1" applyFill="1" applyBorder="1"/>
    <xf numFmtId="0" fontId="3" fillId="0" borderId="26" xfId="0" applyFont="1" applyBorder="1"/>
    <xf numFmtId="0" fontId="10" fillId="0" borderId="1" xfId="0" applyFont="1" applyBorder="1"/>
    <xf numFmtId="0" fontId="0" fillId="0" borderId="0" xfId="0"/>
    <xf numFmtId="0" fontId="3" fillId="0" borderId="2" xfId="0" applyFont="1" applyBorder="1"/>
    <xf numFmtId="0" fontId="11" fillId="2" borderId="6" xfId="0" applyFont="1" applyFill="1" applyBorder="1" applyAlignment="1">
      <alignment vertical="center" wrapText="1"/>
    </xf>
    <xf numFmtId="0" fontId="3" fillId="0" borderId="7" xfId="0" applyFont="1" applyBorder="1"/>
    <xf numFmtId="0" fontId="2" fillId="2" borderId="27" xfId="0" applyFont="1" applyFill="1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9" fillId="2" borderId="3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3" fillId="0" borderId="31" xfId="0" applyFont="1" applyBorder="1"/>
    <xf numFmtId="0" fontId="15" fillId="0" borderId="0" xfId="0" applyFont="1"/>
    <xf numFmtId="0" fontId="6" fillId="16" borderId="32" xfId="0" applyFont="1" applyFill="1" applyBorder="1" applyAlignment="1">
      <alignment horizontal="center" vertical="center" wrapText="1"/>
    </xf>
    <xf numFmtId="0" fontId="3" fillId="4" borderId="19" xfId="0" applyFont="1" applyFill="1" applyBorder="1"/>
    <xf numFmtId="0" fontId="17" fillId="5" borderId="32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164" fontId="16" fillId="16" borderId="33" xfId="0" applyNumberFormat="1" applyFont="1" applyFill="1" applyBorder="1" applyAlignment="1">
      <alignment horizontal="center" vertical="center"/>
    </xf>
    <xf numFmtId="0" fontId="3" fillId="4" borderId="34" xfId="0" applyFont="1" applyFill="1" applyBorder="1"/>
    <xf numFmtId="0" fontId="18" fillId="17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6" fillId="16" borderId="35" xfId="0" applyFont="1" applyFill="1" applyBorder="1" applyAlignment="1">
      <alignment horizontal="center" vertical="center"/>
    </xf>
    <xf numFmtId="0" fontId="3" fillId="4" borderId="36" xfId="0" applyFont="1" applyFill="1" applyBorder="1"/>
    <xf numFmtId="0" fontId="24" fillId="13" borderId="37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24" fillId="13" borderId="32" xfId="0" applyFont="1" applyFill="1" applyBorder="1" applyAlignment="1">
      <alignment horizontal="center" vertical="center"/>
    </xf>
    <xf numFmtId="0" fontId="3" fillId="0" borderId="19" xfId="0" applyFont="1" applyBorder="1"/>
    <xf numFmtId="0" fontId="24" fillId="13" borderId="32" xfId="0" applyFont="1" applyFill="1" applyBorder="1" applyAlignment="1">
      <alignment horizontal="center" vertical="center" wrapText="1"/>
    </xf>
    <xf numFmtId="164" fontId="24" fillId="13" borderId="33" xfId="0" applyNumberFormat="1" applyFont="1" applyFill="1" applyBorder="1" applyAlignment="1">
      <alignment horizontal="center" vertical="center"/>
    </xf>
    <xf numFmtId="0" fontId="3" fillId="0" borderId="34" xfId="0" applyFont="1" applyBorder="1"/>
    <xf numFmtId="0" fontId="19" fillId="10" borderId="9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19" fillId="4" borderId="9" xfId="0" applyFont="1" applyFill="1" applyBorder="1" applyAlignment="1">
      <alignment horizontal="center" vertical="center"/>
    </xf>
    <xf numFmtId="0" fontId="3" fillId="3" borderId="19" xfId="0" applyFont="1" applyFill="1" applyBorder="1"/>
    <xf numFmtId="0" fontId="19" fillId="4" borderId="27" xfId="0" applyFont="1" applyFill="1" applyBorder="1" applyAlignment="1">
      <alignment horizontal="center" vertical="center" wrapText="1"/>
    </xf>
    <xf numFmtId="0" fontId="3" fillId="3" borderId="41" xfId="0" applyFont="1" applyFill="1" applyBorder="1"/>
    <xf numFmtId="0" fontId="19" fillId="4" borderId="42" xfId="0" applyFont="1" applyFill="1" applyBorder="1" applyAlignment="1">
      <alignment horizontal="center" vertical="center"/>
    </xf>
    <xf numFmtId="0" fontId="3" fillId="4" borderId="43" xfId="0" applyFont="1" applyFill="1" applyBorder="1"/>
    <xf numFmtId="0" fontId="3" fillId="4" borderId="18" xfId="0" applyFont="1" applyFill="1" applyBorder="1"/>
    <xf numFmtId="0" fontId="22" fillId="3" borderId="42" xfId="0" applyFont="1" applyFill="1" applyBorder="1" applyAlignment="1">
      <alignment horizontal="center"/>
    </xf>
    <xf numFmtId="0" fontId="3" fillId="3" borderId="43" xfId="0" applyFont="1" applyFill="1" applyBorder="1"/>
    <xf numFmtId="0" fontId="3" fillId="3" borderId="18" xfId="0" applyFont="1" applyFill="1" applyBorder="1"/>
    <xf numFmtId="0" fontId="22" fillId="4" borderId="42" xfId="0" applyFont="1" applyFill="1" applyBorder="1" applyAlignment="1">
      <alignment horizontal="center"/>
    </xf>
    <xf numFmtId="0" fontId="19" fillId="13" borderId="37" xfId="0" applyFont="1" applyFill="1" applyBorder="1" applyAlignment="1">
      <alignment horizontal="center" vertical="center" wrapText="1"/>
    </xf>
    <xf numFmtId="0" fontId="19" fillId="13" borderId="32" xfId="0" applyFont="1" applyFill="1" applyBorder="1" applyAlignment="1">
      <alignment horizontal="center" vertical="center"/>
    </xf>
    <xf numFmtId="0" fontId="19" fillId="13" borderId="44" xfId="0" applyFont="1" applyFill="1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D965"/>
          <bgColor rgb="FFFFD965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A8D08D"/>
          <bgColor rgb="FFA8D08D"/>
        </patternFill>
      </fill>
      <border/>
    </dxf>
    <dxf>
      <fill>
        <patternFill patternType="solid">
          <fgColor rgb="FF00B050"/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ations.jrc.ec.europa.eu/repository/handle/JRC12867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7"/>
  <sheetViews>
    <sheetView showGridLines="0" workbookViewId="0" topLeftCell="A1">
      <selection activeCell="C28" sqref="C28"/>
    </sheetView>
  </sheetViews>
  <sheetFormatPr defaultColWidth="14.421875" defaultRowHeight="15" customHeight="1"/>
  <cols>
    <col min="1" max="1" width="13.140625" style="0" customWidth="1"/>
    <col min="2" max="2" width="52.421875" style="0" customWidth="1"/>
    <col min="3" max="3" width="66.7109375" style="0" customWidth="1"/>
  </cols>
  <sheetData>
    <row r="1" spans="1:3" ht="71.25" customHeight="1">
      <c r="A1" s="136" t="s">
        <v>0</v>
      </c>
      <c r="B1" s="137"/>
      <c r="C1" s="138"/>
    </row>
    <row r="2" spans="1:3" ht="42.75" customHeight="1">
      <c r="A2" s="139" t="s">
        <v>1</v>
      </c>
      <c r="B2" s="132"/>
      <c r="C2" s="133"/>
    </row>
    <row r="3" spans="1:3" ht="37.5">
      <c r="A3" s="1"/>
      <c r="B3" s="2"/>
      <c r="C3" s="3"/>
    </row>
    <row r="4" spans="1:3" ht="27.75">
      <c r="A4" s="140" t="s">
        <v>2</v>
      </c>
      <c r="B4" s="132"/>
      <c r="C4" s="133"/>
    </row>
    <row r="5" spans="1:3" ht="22.5">
      <c r="A5" s="4" t="s">
        <v>3</v>
      </c>
      <c r="B5" s="5"/>
      <c r="C5" s="6"/>
    </row>
    <row r="6" spans="1:3" ht="22.5">
      <c r="A6" s="4" t="s">
        <v>4</v>
      </c>
      <c r="B6" s="5"/>
      <c r="C6" s="6"/>
    </row>
    <row r="7" spans="1:3" ht="18">
      <c r="A7" s="7"/>
      <c r="B7" s="8"/>
      <c r="C7" s="9" t="s">
        <v>5</v>
      </c>
    </row>
    <row r="8" spans="1:3" ht="27.75">
      <c r="A8" s="141" t="s">
        <v>6</v>
      </c>
      <c r="B8" s="130"/>
      <c r="C8" s="11"/>
    </row>
    <row r="9" spans="1:3" ht="27.75">
      <c r="A9" s="12" t="s">
        <v>7</v>
      </c>
      <c r="B9" s="10"/>
      <c r="C9" s="11"/>
    </row>
    <row r="10" spans="1:3" ht="27.75">
      <c r="A10" s="142" t="s">
        <v>8</v>
      </c>
      <c r="B10" s="143"/>
      <c r="C10" s="11"/>
    </row>
    <row r="11" spans="1:3" ht="27.75">
      <c r="A11" s="129" t="s">
        <v>9</v>
      </c>
      <c r="B11" s="130"/>
      <c r="C11" s="11"/>
    </row>
    <row r="12" spans="1:3" ht="27.75">
      <c r="A12" s="129" t="s">
        <v>10</v>
      </c>
      <c r="B12" s="130"/>
      <c r="C12" s="11"/>
    </row>
    <row r="13" spans="1:3" ht="27.75">
      <c r="A13" s="129" t="s">
        <v>11</v>
      </c>
      <c r="B13" s="130"/>
      <c r="C13" s="11"/>
    </row>
    <row r="14" spans="1:3" ht="27.75">
      <c r="A14" s="129" t="s">
        <v>12</v>
      </c>
      <c r="B14" s="130"/>
      <c r="C14" s="11"/>
    </row>
    <row r="15" spans="1:3" ht="22.5">
      <c r="A15" s="131"/>
      <c r="B15" s="132"/>
      <c r="C15" s="133"/>
    </row>
    <row r="16" spans="1:3" ht="73.5">
      <c r="A16" s="134" t="s">
        <v>13</v>
      </c>
      <c r="B16" s="135"/>
      <c r="C16" s="13" t="b">
        <f>'1 - Calculator'!L6</f>
        <v>0</v>
      </c>
    </row>
    <row r="17" spans="1:3" ht="37.5">
      <c r="A17" s="14"/>
      <c r="B17" s="15"/>
      <c r="C17" s="16"/>
    </row>
  </sheetData>
  <mergeCells count="11">
    <mergeCell ref="A13:B13"/>
    <mergeCell ref="A14:B14"/>
    <mergeCell ref="A15:C15"/>
    <mergeCell ref="A16:B16"/>
    <mergeCell ref="A1:C1"/>
    <mergeCell ref="A2:C2"/>
    <mergeCell ref="A4:C4"/>
    <mergeCell ref="A8:B8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tabSelected="1" workbookViewId="0" topLeftCell="A1">
      <selection activeCell="E25" sqref="E25"/>
    </sheetView>
  </sheetViews>
  <sheetFormatPr defaultColWidth="14.421875" defaultRowHeight="15" customHeight="1"/>
  <cols>
    <col min="1" max="1" width="8.7109375" style="0" customWidth="1"/>
    <col min="2" max="2" width="6.00390625" style="0" customWidth="1"/>
    <col min="3" max="3" width="57.7109375" style="0" customWidth="1"/>
    <col min="4" max="4" width="16.8515625" style="0" customWidth="1"/>
    <col min="5" max="5" width="39.421875" style="0" customWidth="1"/>
    <col min="6" max="7" width="11.140625" style="0" customWidth="1"/>
    <col min="8" max="9" width="9.14062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14.421875" style="0" hidden="1" customWidth="1"/>
  </cols>
  <sheetData>
    <row r="1" spans="1:14" ht="18">
      <c r="A1" s="8"/>
      <c r="B1" s="17"/>
      <c r="C1" s="8"/>
      <c r="D1" s="18"/>
      <c r="E1" s="18"/>
      <c r="F1" s="8"/>
      <c r="G1" s="19"/>
      <c r="H1" s="8"/>
      <c r="I1" s="8"/>
      <c r="J1" s="8"/>
      <c r="K1" s="8"/>
      <c r="L1" s="8"/>
      <c r="M1" s="8"/>
      <c r="N1" s="8"/>
    </row>
    <row r="2" spans="1:14" ht="24.75">
      <c r="A2" s="8"/>
      <c r="B2" s="17"/>
      <c r="C2" s="20" t="s">
        <v>14</v>
      </c>
      <c r="D2" s="18"/>
      <c r="E2" s="144" t="s">
        <v>15</v>
      </c>
      <c r="F2" s="132"/>
      <c r="G2" s="132"/>
      <c r="H2" s="132"/>
      <c r="I2" s="132"/>
      <c r="J2" s="132"/>
      <c r="K2" s="132"/>
      <c r="L2" s="132"/>
      <c r="M2" s="132"/>
      <c r="N2" s="8"/>
    </row>
    <row r="3" spans="1:14" ht="18">
      <c r="A3" s="8"/>
      <c r="B3" s="17"/>
      <c r="C3" s="8"/>
      <c r="D3" s="8"/>
      <c r="E3" s="8"/>
      <c r="F3" s="8"/>
      <c r="G3" s="19"/>
      <c r="H3" s="8"/>
      <c r="I3" s="8"/>
      <c r="J3" s="8"/>
      <c r="K3" s="8"/>
      <c r="L3" s="8"/>
      <c r="M3" s="8"/>
      <c r="N3" s="8"/>
    </row>
    <row r="4" spans="1:14" ht="25.5" customHeight="1">
      <c r="A4" s="8"/>
      <c r="B4" s="17"/>
      <c r="C4" s="153" t="s">
        <v>16</v>
      </c>
      <c r="D4" s="145" t="s">
        <v>17</v>
      </c>
      <c r="E4" s="147" t="s">
        <v>18</v>
      </c>
      <c r="F4" s="148" t="s">
        <v>19</v>
      </c>
      <c r="G4" s="149" t="s">
        <v>20</v>
      </c>
      <c r="H4" s="8"/>
      <c r="I4" s="8"/>
      <c r="J4" s="151" t="s">
        <v>21</v>
      </c>
      <c r="K4" s="132"/>
      <c r="L4" s="132"/>
      <c r="M4" s="132"/>
      <c r="N4" s="132"/>
    </row>
    <row r="5" spans="1:14" ht="18">
      <c r="A5" s="8"/>
      <c r="B5" s="17"/>
      <c r="C5" s="154"/>
      <c r="D5" s="146"/>
      <c r="E5" s="146"/>
      <c r="F5" s="146"/>
      <c r="G5" s="150"/>
      <c r="H5" s="8"/>
      <c r="I5" s="8"/>
      <c r="J5" s="8"/>
      <c r="K5" s="8"/>
      <c r="L5" s="21"/>
      <c r="M5" s="8"/>
      <c r="N5" s="8"/>
    </row>
    <row r="6" spans="1:14" ht="18" customHeight="1">
      <c r="A6" s="8"/>
      <c r="B6" s="17"/>
      <c r="C6" s="22" t="s">
        <v>22</v>
      </c>
      <c r="D6" s="23">
        <v>0.15</v>
      </c>
      <c r="E6" s="115" t="s">
        <v>23</v>
      </c>
      <c r="F6" s="25">
        <f>IF(E6="select parts available to endusers",0,IF(E6="Battery, Display assembly to endusers All other to prof",1,IF(E6="Battery, Display assembly &amp; Keyboard to end users, All other to prof",2,IF(E6="Battery, Display assembly &amp; Keyboard,Storage &amp; Ram to end users, All other to prof",3,IF(E6="Battery, Display assembly &amp; Keyboard,Storage, Ram, Ports &amp; Back cover to end users, All other to prof",4,IF(E6="All parts",5))))))</f>
        <v>0</v>
      </c>
      <c r="G6" s="26">
        <f aca="true" t="shared" si="0" ref="G6:G11">D6*F6</f>
        <v>0</v>
      </c>
      <c r="H6" s="8"/>
      <c r="I6" s="8"/>
      <c r="J6" s="8"/>
      <c r="K6" s="8"/>
      <c r="L6" s="152" t="b">
        <f>IF(AND(1&lt;=G12,G12&lt;1.75),"E",IF(AND(1.75&lt;=G12,G12&lt;2.55),"D",IF(AND(2.55&lt;=G12,G12&lt;3.35),"C",IF(AND(3.35&lt;=G12,G12&lt;4),"B",IF(AND(4&lt;=G12,G12&lt;5),"A")))))</f>
        <v>0</v>
      </c>
      <c r="M6" s="152"/>
      <c r="N6" s="152"/>
    </row>
    <row r="7" spans="1:14" ht="18">
      <c r="A7" s="8"/>
      <c r="B7" s="17"/>
      <c r="C7" s="27" t="s">
        <v>24</v>
      </c>
      <c r="D7" s="28">
        <v>0.15</v>
      </c>
      <c r="E7" s="116" t="s">
        <v>25</v>
      </c>
      <c r="F7" s="30">
        <f>IF(E7="select updates availability duration",0,IF(E7="Level 1, KeyB, storage, ports/connect 7 yrs",1,IF(E7="All parts available for 7 yrs",2,IF(E7="Level 1 and Level 2 = 8 yrs,Level 3= 7 yrs",3,IF(E7="Level 1 and Level 2 = 9 yrs, Level 3 = 8 yrs",4,IF(E7="Level 1 and Level 2 = 10 yrs, Level 3 = 9 yrs",5))))))</f>
        <v>0</v>
      </c>
      <c r="G7" s="31">
        <f t="shared" si="0"/>
        <v>0</v>
      </c>
      <c r="H7" s="8"/>
      <c r="I7" s="8"/>
      <c r="J7" s="32" t="s">
        <v>26</v>
      </c>
      <c r="K7" s="8"/>
      <c r="L7" s="152"/>
      <c r="M7" s="152"/>
      <c r="N7" s="152"/>
    </row>
    <row r="8" spans="1:14" ht="18" customHeight="1">
      <c r="A8" s="8"/>
      <c r="B8" s="17"/>
      <c r="C8" s="33" t="s">
        <v>27</v>
      </c>
      <c r="D8" s="34">
        <v>0.15</v>
      </c>
      <c r="E8" s="35" t="s">
        <v>28</v>
      </c>
      <c r="F8" s="36">
        <f>IF(E8="select target group and fee",0,IF(E8="Profs at reasonable fee",1,IF(E8="Profs at no cost",3,IF(E8="endusers at no cost",5))))</f>
        <v>0</v>
      </c>
      <c r="G8" s="26">
        <f t="shared" si="0"/>
        <v>0</v>
      </c>
      <c r="H8" s="8"/>
      <c r="I8" s="8"/>
      <c r="J8" s="37" t="s">
        <v>29</v>
      </c>
      <c r="K8" s="8"/>
      <c r="L8" s="152"/>
      <c r="M8" s="152"/>
      <c r="N8" s="152"/>
    </row>
    <row r="9" spans="1:14" ht="18" customHeight="1">
      <c r="A9" s="8"/>
      <c r="B9" s="17"/>
      <c r="C9" s="38" t="s">
        <v>30</v>
      </c>
      <c r="D9" s="28">
        <v>0.25</v>
      </c>
      <c r="E9" s="39" t="s">
        <v>31</v>
      </c>
      <c r="F9" s="40">
        <f>G26</f>
        <v>0</v>
      </c>
      <c r="G9" s="31">
        <f t="shared" si="0"/>
        <v>0</v>
      </c>
      <c r="H9" s="8"/>
      <c r="I9" s="8"/>
      <c r="J9" s="41" t="s">
        <v>32</v>
      </c>
      <c r="K9" s="8"/>
      <c r="L9" s="152"/>
      <c r="M9" s="152"/>
      <c r="N9" s="152"/>
    </row>
    <row r="10" spans="1:14" ht="18" customHeight="1">
      <c r="A10" s="8"/>
      <c r="B10" s="17"/>
      <c r="C10" s="42" t="s">
        <v>33</v>
      </c>
      <c r="D10" s="34">
        <v>0.15</v>
      </c>
      <c r="E10" s="43" t="s">
        <v>34</v>
      </c>
      <c r="F10" s="44">
        <f>G40</f>
        <v>0</v>
      </c>
      <c r="G10" s="26">
        <f t="shared" si="0"/>
        <v>0</v>
      </c>
      <c r="H10" s="8"/>
      <c r="I10" s="8"/>
      <c r="J10" s="45" t="s">
        <v>35</v>
      </c>
      <c r="K10" s="8"/>
      <c r="L10" s="152"/>
      <c r="M10" s="152"/>
      <c r="N10" s="152"/>
    </row>
    <row r="11" spans="1:14" ht="18" customHeight="1">
      <c r="A11" s="8"/>
      <c r="B11" s="17"/>
      <c r="C11" s="46" t="s">
        <v>36</v>
      </c>
      <c r="D11" s="47">
        <v>0.15</v>
      </c>
      <c r="E11" s="48" t="s">
        <v>37</v>
      </c>
      <c r="F11" s="49">
        <f>G54</f>
        <v>0</v>
      </c>
      <c r="G11" s="50">
        <f t="shared" si="0"/>
        <v>0</v>
      </c>
      <c r="H11" s="8"/>
      <c r="I11" s="8"/>
      <c r="J11" s="51" t="s">
        <v>38</v>
      </c>
      <c r="K11" s="8"/>
      <c r="L11" s="152"/>
      <c r="M11" s="152"/>
      <c r="N11" s="152"/>
    </row>
    <row r="12" spans="1:14" ht="22.5" customHeight="1">
      <c r="A12" s="8"/>
      <c r="B12" s="17"/>
      <c r="C12" s="52" t="s">
        <v>39</v>
      </c>
      <c r="D12" s="21"/>
      <c r="E12" s="21"/>
      <c r="F12" s="8"/>
      <c r="G12" s="53">
        <f>SUM(G6:G11)</f>
        <v>0</v>
      </c>
      <c r="H12" s="8"/>
      <c r="I12" s="8"/>
      <c r="J12" s="8"/>
      <c r="K12" s="8"/>
      <c r="L12" s="152"/>
      <c r="M12" s="152"/>
      <c r="N12" s="152"/>
    </row>
    <row r="13" spans="1:14" ht="65.25">
      <c r="A13" s="8"/>
      <c r="B13" s="17"/>
      <c r="C13" s="52"/>
      <c r="D13" s="21"/>
      <c r="E13" s="21"/>
      <c r="F13" s="8"/>
      <c r="G13" s="54"/>
      <c r="H13" s="8"/>
      <c r="I13" s="8"/>
      <c r="J13" s="8"/>
      <c r="K13" s="8"/>
      <c r="L13" s="55"/>
      <c r="M13" s="55"/>
      <c r="N13" s="55"/>
    </row>
    <row r="14" spans="1:14" ht="18">
      <c r="A14" s="8"/>
      <c r="B14" s="17"/>
      <c r="C14" s="21"/>
      <c r="D14" s="21"/>
      <c r="E14" s="21"/>
      <c r="F14" s="21"/>
      <c r="G14" s="56"/>
      <c r="H14" s="8"/>
      <c r="I14" s="8"/>
      <c r="J14" s="8"/>
      <c r="K14" s="8"/>
      <c r="L14" s="8"/>
      <c r="M14" s="8"/>
      <c r="N14" s="8"/>
    </row>
    <row r="15" spans="1:14" ht="15" customHeight="1">
      <c r="A15" s="155" t="s">
        <v>40</v>
      </c>
      <c r="B15" s="156"/>
      <c r="C15" s="159" t="s">
        <v>41</v>
      </c>
      <c r="D15" s="161" t="s">
        <v>42</v>
      </c>
      <c r="E15" s="147" t="s">
        <v>18</v>
      </c>
      <c r="F15" s="159" t="s">
        <v>19</v>
      </c>
      <c r="G15" s="162" t="s">
        <v>20</v>
      </c>
      <c r="H15" s="8"/>
      <c r="I15" s="8"/>
      <c r="J15" s="8"/>
      <c r="K15" s="8"/>
      <c r="L15" s="8"/>
      <c r="M15" s="8"/>
      <c r="N15" s="8"/>
    </row>
    <row r="16" spans="1:14" ht="18">
      <c r="A16" s="157"/>
      <c r="B16" s="158"/>
      <c r="C16" s="160"/>
      <c r="D16" s="160"/>
      <c r="E16" s="160"/>
      <c r="F16" s="160"/>
      <c r="G16" s="163"/>
      <c r="H16" s="8"/>
      <c r="I16" s="8"/>
      <c r="J16" s="8"/>
      <c r="K16" s="8"/>
      <c r="L16" s="8"/>
      <c r="M16" s="8"/>
      <c r="N16" s="8"/>
    </row>
    <row r="17" spans="1:14" ht="15" customHeight="1">
      <c r="A17" s="164" t="s">
        <v>43</v>
      </c>
      <c r="B17" s="57" t="s">
        <v>44</v>
      </c>
      <c r="C17" s="58" t="s">
        <v>45</v>
      </c>
      <c r="D17" s="59">
        <v>0.25</v>
      </c>
      <c r="E17" s="60" t="s">
        <v>46</v>
      </c>
      <c r="F17" s="61">
        <f aca="true" t="shared" si="1" ref="F17:F25">IF(E17="select number of steps",0,IF(E17="x &gt; 15 steps",1,IF(E17="15 ≥ x &gt; 10 steps",2,IF(E17="10 ≥ x &gt; 5 steps",3,IF(E17="5 ≥ x &gt; 2 steps",4,IF(E17="x ≤ 2 steps",5,IF(E17="soldered",0,)))))))</f>
        <v>0</v>
      </c>
      <c r="G17" s="62">
        <f aca="true" t="shared" si="2" ref="G17:G25">D17*F17</f>
        <v>0</v>
      </c>
      <c r="H17" s="8"/>
      <c r="I17" s="8"/>
      <c r="J17" s="8"/>
      <c r="K17" s="8"/>
      <c r="L17" s="8"/>
      <c r="M17" s="8"/>
      <c r="N17" s="8"/>
    </row>
    <row r="18" spans="1:14" ht="18">
      <c r="A18" s="160"/>
      <c r="B18" s="57" t="s">
        <v>47</v>
      </c>
      <c r="C18" s="58" t="s">
        <v>48</v>
      </c>
      <c r="D18" s="63">
        <v>0.25</v>
      </c>
      <c r="E18" s="60" t="s">
        <v>46</v>
      </c>
      <c r="F18" s="61">
        <f t="shared" si="1"/>
        <v>0</v>
      </c>
      <c r="G18" s="62">
        <f t="shared" si="2"/>
        <v>0</v>
      </c>
      <c r="H18" s="8"/>
      <c r="I18" s="8"/>
      <c r="J18" s="8"/>
      <c r="K18" s="8"/>
      <c r="L18" s="8"/>
      <c r="M18" s="8"/>
      <c r="N18" s="8"/>
    </row>
    <row r="19" spans="1:15" ht="18">
      <c r="A19" s="64" t="s">
        <v>49</v>
      </c>
      <c r="B19" s="65" t="s">
        <v>50</v>
      </c>
      <c r="C19" s="66" t="s">
        <v>51</v>
      </c>
      <c r="D19" s="67">
        <v>0.1</v>
      </c>
      <c r="E19" s="68" t="s">
        <v>46</v>
      </c>
      <c r="F19" s="69">
        <f t="shared" si="1"/>
        <v>0</v>
      </c>
      <c r="G19" s="70">
        <f t="shared" si="2"/>
        <v>0</v>
      </c>
      <c r="H19" s="8"/>
      <c r="I19" s="8"/>
      <c r="J19" s="8"/>
      <c r="K19" s="8"/>
      <c r="L19" s="8"/>
      <c r="M19" s="8"/>
      <c r="N19" s="8"/>
      <c r="O19" t="s">
        <v>23</v>
      </c>
    </row>
    <row r="20" spans="1:15" ht="15.75" customHeight="1">
      <c r="A20" s="71"/>
      <c r="B20" s="65" t="s">
        <v>52</v>
      </c>
      <c r="C20" s="66" t="s">
        <v>53</v>
      </c>
      <c r="D20" s="67">
        <v>0.1</v>
      </c>
      <c r="E20" s="72" t="s">
        <v>46</v>
      </c>
      <c r="F20" s="69">
        <f t="shared" si="1"/>
        <v>0</v>
      </c>
      <c r="G20" s="70">
        <f t="shared" si="2"/>
        <v>0</v>
      </c>
      <c r="H20" s="8"/>
      <c r="I20" s="8"/>
      <c r="J20" s="8"/>
      <c r="K20" s="8"/>
      <c r="L20" s="8"/>
      <c r="M20" s="8"/>
      <c r="N20" s="8"/>
      <c r="O20" s="120" t="s">
        <v>142</v>
      </c>
    </row>
    <row r="21" spans="1:15" ht="15.75" customHeight="1">
      <c r="A21" s="73"/>
      <c r="B21" s="65" t="s">
        <v>52</v>
      </c>
      <c r="C21" s="66" t="s">
        <v>54</v>
      </c>
      <c r="D21" s="67">
        <v>0.1</v>
      </c>
      <c r="E21" s="72" t="s">
        <v>46</v>
      </c>
      <c r="F21" s="69">
        <f t="shared" si="1"/>
        <v>0</v>
      </c>
      <c r="G21" s="70">
        <f t="shared" si="2"/>
        <v>0</v>
      </c>
      <c r="H21" s="8"/>
      <c r="I21" s="8"/>
      <c r="J21" s="8"/>
      <c r="K21" s="8"/>
      <c r="L21" s="8"/>
      <c r="M21" s="8"/>
      <c r="N21" s="8"/>
      <c r="O21" t="s">
        <v>141</v>
      </c>
    </row>
    <row r="22" spans="1:15" ht="15" customHeight="1">
      <c r="A22" s="74" t="s">
        <v>55</v>
      </c>
      <c r="B22" s="75" t="s">
        <v>56</v>
      </c>
      <c r="C22" s="76" t="s">
        <v>57</v>
      </c>
      <c r="D22" s="77">
        <v>0.05</v>
      </c>
      <c r="E22" s="78" t="s">
        <v>46</v>
      </c>
      <c r="F22" s="79">
        <f t="shared" si="1"/>
        <v>0</v>
      </c>
      <c r="G22" s="80">
        <f t="shared" si="2"/>
        <v>0</v>
      </c>
      <c r="H22" s="8"/>
      <c r="I22" s="8"/>
      <c r="J22" s="8"/>
      <c r="K22" s="8"/>
      <c r="L22" s="8"/>
      <c r="M22" s="8"/>
      <c r="N22" s="8"/>
      <c r="O22" t="s">
        <v>143</v>
      </c>
    </row>
    <row r="23" spans="1:15" ht="15.75" customHeight="1">
      <c r="A23" s="81"/>
      <c r="B23" s="75" t="s">
        <v>56</v>
      </c>
      <c r="C23" s="82" t="s">
        <v>58</v>
      </c>
      <c r="D23" s="77">
        <v>0.05</v>
      </c>
      <c r="E23" s="78" t="s">
        <v>46</v>
      </c>
      <c r="F23" s="79">
        <f t="shared" si="1"/>
        <v>0</v>
      </c>
      <c r="G23" s="80">
        <f t="shared" si="2"/>
        <v>0</v>
      </c>
      <c r="H23" s="8"/>
      <c r="I23" s="8"/>
      <c r="J23" s="8"/>
      <c r="K23" s="8"/>
      <c r="L23" s="8"/>
      <c r="M23" s="8"/>
      <c r="N23" s="8"/>
      <c r="O23" t="s">
        <v>144</v>
      </c>
    </row>
    <row r="24" spans="1:15" ht="15.75" customHeight="1">
      <c r="A24" s="83"/>
      <c r="B24" s="75" t="s">
        <v>59</v>
      </c>
      <c r="C24" s="84" t="s">
        <v>60</v>
      </c>
      <c r="D24" s="77">
        <v>0.05</v>
      </c>
      <c r="E24" s="78" t="s">
        <v>46</v>
      </c>
      <c r="F24" s="79">
        <f t="shared" si="1"/>
        <v>0</v>
      </c>
      <c r="G24" s="80">
        <f t="shared" si="2"/>
        <v>0</v>
      </c>
      <c r="H24" s="8"/>
      <c r="I24" s="8"/>
      <c r="J24" s="8"/>
      <c r="K24" s="8"/>
      <c r="L24" s="8"/>
      <c r="M24" s="8"/>
      <c r="N24" s="8"/>
      <c r="O24" t="s">
        <v>145</v>
      </c>
    </row>
    <row r="25" spans="1:14" ht="15.75" customHeight="1">
      <c r="A25" s="85"/>
      <c r="B25" s="86" t="s">
        <v>59</v>
      </c>
      <c r="C25" s="84" t="s">
        <v>61</v>
      </c>
      <c r="D25" s="77">
        <v>0.05</v>
      </c>
      <c r="E25" s="78" t="s">
        <v>46</v>
      </c>
      <c r="F25" s="79">
        <f t="shared" si="1"/>
        <v>0</v>
      </c>
      <c r="G25" s="80">
        <f t="shared" si="2"/>
        <v>0</v>
      </c>
      <c r="H25" s="8"/>
      <c r="I25" s="8"/>
      <c r="J25" s="8"/>
      <c r="K25" s="8"/>
      <c r="L25" s="8"/>
      <c r="M25" s="8"/>
      <c r="N25" s="8"/>
    </row>
    <row r="26" spans="1:14" ht="15.75" customHeight="1">
      <c r="A26" s="87"/>
      <c r="B26" s="88"/>
      <c r="C26" s="89" t="s">
        <v>62</v>
      </c>
      <c r="D26" s="88"/>
      <c r="E26" s="90"/>
      <c r="F26" s="91"/>
      <c r="G26" s="92">
        <f>SUM(G17:G24)</f>
        <v>0</v>
      </c>
      <c r="H26" s="8"/>
      <c r="I26" s="8"/>
      <c r="J26" s="8"/>
      <c r="K26" s="8"/>
      <c r="L26" s="8"/>
      <c r="M26" s="8"/>
      <c r="N26" s="8"/>
    </row>
    <row r="27" spans="1:14" ht="15.75" customHeight="1">
      <c r="A27" s="93"/>
      <c r="B27" s="17"/>
      <c r="C27" s="21"/>
      <c r="D27" s="17"/>
      <c r="E27" s="93"/>
      <c r="F27" s="93"/>
      <c r="G27" s="56"/>
      <c r="H27" s="8"/>
      <c r="I27" s="8"/>
      <c r="J27" s="8"/>
      <c r="K27" s="8"/>
      <c r="L27" s="8"/>
      <c r="M27" s="8"/>
      <c r="N27" s="8"/>
    </row>
    <row r="28" spans="1:14" ht="15.75" customHeight="1">
      <c r="A28" s="8"/>
      <c r="B28" s="17"/>
      <c r="C28" s="8"/>
      <c r="D28" s="17"/>
      <c r="E28" s="8"/>
      <c r="F28" s="8"/>
      <c r="G28" s="19"/>
      <c r="H28" s="8"/>
      <c r="I28" s="8"/>
      <c r="J28" s="8"/>
      <c r="K28" s="8"/>
      <c r="L28" s="8"/>
      <c r="M28" s="8"/>
      <c r="N28" s="8"/>
    </row>
    <row r="29" spans="1:14" ht="15" customHeight="1">
      <c r="A29" s="155" t="s">
        <v>40</v>
      </c>
      <c r="B29" s="156"/>
      <c r="C29" s="159" t="s">
        <v>63</v>
      </c>
      <c r="D29" s="161" t="s">
        <v>42</v>
      </c>
      <c r="E29" s="165" t="s">
        <v>18</v>
      </c>
      <c r="F29" s="159" t="s">
        <v>19</v>
      </c>
      <c r="G29" s="162" t="s">
        <v>20</v>
      </c>
      <c r="H29" s="8"/>
      <c r="I29" s="8"/>
      <c r="J29" s="8"/>
      <c r="K29" s="8"/>
      <c r="L29" s="8"/>
      <c r="M29" s="8"/>
      <c r="N29" s="8"/>
    </row>
    <row r="30" spans="1:14" ht="15.75" customHeight="1">
      <c r="A30" s="157"/>
      <c r="B30" s="158"/>
      <c r="C30" s="160"/>
      <c r="D30" s="160"/>
      <c r="E30" s="160"/>
      <c r="F30" s="160"/>
      <c r="G30" s="163"/>
      <c r="H30" s="8"/>
      <c r="I30" s="8"/>
      <c r="J30" s="8"/>
      <c r="K30" s="8"/>
      <c r="L30" s="8"/>
      <c r="M30" s="8"/>
      <c r="N30" s="8"/>
    </row>
    <row r="31" spans="1:14" ht="15" customHeight="1">
      <c r="A31" s="164" t="s">
        <v>43</v>
      </c>
      <c r="B31" s="57" t="s">
        <v>44</v>
      </c>
      <c r="C31" s="58" t="s">
        <v>45</v>
      </c>
      <c r="D31" s="59">
        <v>0.25</v>
      </c>
      <c r="E31" s="121" t="s">
        <v>64</v>
      </c>
      <c r="F31" s="61">
        <f>IF(E31="select type of fastener",0,IF(E31="Removable",1,IF(E31="Reusable",5,IF(E31="Non Removeable",0))))</f>
        <v>0</v>
      </c>
      <c r="G31" s="62">
        <f aca="true" t="shared" si="3" ref="G31:G39">D31*F31</f>
        <v>0</v>
      </c>
      <c r="H31" s="8"/>
      <c r="I31" s="8"/>
      <c r="J31" s="8"/>
      <c r="K31" s="8"/>
      <c r="L31" s="8"/>
      <c r="M31" s="8"/>
      <c r="N31" s="8"/>
    </row>
    <row r="32" spans="1:14" ht="15.75" customHeight="1">
      <c r="A32" s="160"/>
      <c r="B32" s="57" t="s">
        <v>47</v>
      </c>
      <c r="C32" s="58" t="s">
        <v>48</v>
      </c>
      <c r="D32" s="63">
        <v>0.25</v>
      </c>
      <c r="E32" s="121" t="s">
        <v>64</v>
      </c>
      <c r="F32" s="61">
        <f aca="true" t="shared" si="4" ref="F32:F39">IF(E32="select type of fastener",0,IF(E32="Removable",1,IF(E32="Reusable",5,IF(E32="Non Removeable",0))))</f>
        <v>0</v>
      </c>
      <c r="G32" s="62">
        <f t="shared" si="3"/>
        <v>0</v>
      </c>
      <c r="H32" s="8"/>
      <c r="I32" s="8"/>
      <c r="J32" s="8"/>
      <c r="K32" s="8"/>
      <c r="L32" s="8"/>
      <c r="M32" s="8"/>
      <c r="N32" s="8"/>
    </row>
    <row r="33" spans="1:14" ht="15.75" customHeight="1">
      <c r="A33" s="64" t="s">
        <v>49</v>
      </c>
      <c r="B33" s="65" t="s">
        <v>50</v>
      </c>
      <c r="C33" s="66" t="s">
        <v>51</v>
      </c>
      <c r="D33" s="67">
        <v>0.1</v>
      </c>
      <c r="E33" s="124" t="s">
        <v>64</v>
      </c>
      <c r="F33" s="125">
        <f t="shared" si="4"/>
        <v>0</v>
      </c>
      <c r="G33" s="70">
        <f t="shared" si="3"/>
        <v>0</v>
      </c>
      <c r="H33" s="8"/>
      <c r="I33" s="8"/>
      <c r="J33" s="8"/>
      <c r="K33" s="8"/>
      <c r="L33" s="8"/>
      <c r="M33" s="8"/>
      <c r="N33" s="8"/>
    </row>
    <row r="34" spans="1:14" ht="15.75" customHeight="1">
      <c r="A34" s="71"/>
      <c r="B34" s="65" t="s">
        <v>52</v>
      </c>
      <c r="C34" s="66" t="s">
        <v>53</v>
      </c>
      <c r="D34" s="67">
        <v>0.1</v>
      </c>
      <c r="E34" s="124" t="s">
        <v>64</v>
      </c>
      <c r="F34" s="125">
        <f t="shared" si="4"/>
        <v>0</v>
      </c>
      <c r="G34" s="70">
        <f t="shared" si="3"/>
        <v>0</v>
      </c>
      <c r="H34" s="8"/>
      <c r="I34" s="8"/>
      <c r="J34" s="8"/>
      <c r="K34" s="8"/>
      <c r="L34" s="8"/>
      <c r="M34" s="8"/>
      <c r="N34" s="8"/>
    </row>
    <row r="35" spans="1:14" ht="15.75" customHeight="1">
      <c r="A35" s="73"/>
      <c r="B35" s="65" t="s">
        <v>52</v>
      </c>
      <c r="C35" s="66" t="s">
        <v>54</v>
      </c>
      <c r="D35" s="67">
        <v>0.1</v>
      </c>
      <c r="E35" s="124" t="s">
        <v>64</v>
      </c>
      <c r="F35" s="125">
        <f t="shared" si="4"/>
        <v>0</v>
      </c>
      <c r="G35" s="70">
        <f t="shared" si="3"/>
        <v>0</v>
      </c>
      <c r="H35" s="8"/>
      <c r="I35" s="8"/>
      <c r="J35" s="8"/>
      <c r="K35" s="8"/>
      <c r="L35" s="8"/>
      <c r="M35" s="8"/>
      <c r="N35" s="8"/>
    </row>
    <row r="36" spans="1:14" ht="15" customHeight="1">
      <c r="A36" s="74" t="s">
        <v>55</v>
      </c>
      <c r="B36" s="75" t="s">
        <v>56</v>
      </c>
      <c r="C36" s="76" t="s">
        <v>57</v>
      </c>
      <c r="D36" s="77">
        <v>0.05</v>
      </c>
      <c r="E36" s="122" t="s">
        <v>64</v>
      </c>
      <c r="F36" s="123">
        <f t="shared" si="4"/>
        <v>0</v>
      </c>
      <c r="G36" s="80">
        <f t="shared" si="3"/>
        <v>0</v>
      </c>
      <c r="H36" s="8"/>
      <c r="I36" s="8"/>
      <c r="J36" s="8"/>
      <c r="K36" s="8"/>
      <c r="L36" s="8"/>
      <c r="M36" s="8"/>
      <c r="N36" s="8"/>
    </row>
    <row r="37" spans="1:14" ht="15.75" customHeight="1">
      <c r="A37" s="81"/>
      <c r="B37" s="75" t="s">
        <v>56</v>
      </c>
      <c r="C37" s="82" t="s">
        <v>58</v>
      </c>
      <c r="D37" s="77">
        <v>0.05</v>
      </c>
      <c r="E37" s="122" t="s">
        <v>64</v>
      </c>
      <c r="F37" s="123">
        <f t="shared" si="4"/>
        <v>0</v>
      </c>
      <c r="G37" s="80">
        <f t="shared" si="3"/>
        <v>0</v>
      </c>
      <c r="H37" s="8"/>
      <c r="I37" s="8"/>
      <c r="J37" s="8"/>
      <c r="K37" s="8"/>
      <c r="L37" s="8"/>
      <c r="M37" s="8"/>
      <c r="N37" s="8"/>
    </row>
    <row r="38" spans="1:14" ht="15.75" customHeight="1">
      <c r="A38" s="83"/>
      <c r="B38" s="75" t="s">
        <v>59</v>
      </c>
      <c r="C38" s="84" t="s">
        <v>60</v>
      </c>
      <c r="D38" s="77">
        <v>0.05</v>
      </c>
      <c r="E38" s="122" t="s">
        <v>64</v>
      </c>
      <c r="F38" s="123">
        <f t="shared" si="4"/>
        <v>0</v>
      </c>
      <c r="G38" s="80">
        <f t="shared" si="3"/>
        <v>0</v>
      </c>
      <c r="H38" s="8"/>
      <c r="I38" s="8"/>
      <c r="J38" s="8"/>
      <c r="K38" s="8"/>
      <c r="L38" s="8"/>
      <c r="M38" s="8"/>
      <c r="N38" s="8"/>
    </row>
    <row r="39" spans="1:14" ht="15.75" customHeight="1">
      <c r="A39" s="85"/>
      <c r="B39" s="86" t="s">
        <v>59</v>
      </c>
      <c r="C39" s="84" t="s">
        <v>61</v>
      </c>
      <c r="D39" s="77">
        <v>0.05</v>
      </c>
      <c r="E39" s="122" t="s">
        <v>64</v>
      </c>
      <c r="F39" s="123">
        <f t="shared" si="4"/>
        <v>0</v>
      </c>
      <c r="G39" s="80">
        <f t="shared" si="3"/>
        <v>0</v>
      </c>
      <c r="H39" s="8"/>
      <c r="I39" s="8"/>
      <c r="J39" s="8"/>
      <c r="K39" s="8"/>
      <c r="L39" s="8"/>
      <c r="M39" s="8"/>
      <c r="N39" s="8"/>
    </row>
    <row r="40" spans="1:14" ht="15.75" customHeight="1">
      <c r="A40" s="87"/>
      <c r="B40" s="88"/>
      <c r="C40" s="89" t="s">
        <v>65</v>
      </c>
      <c r="D40" s="88"/>
      <c r="E40" s="90"/>
      <c r="F40" s="90"/>
      <c r="G40" s="94">
        <f>SUM(G30:G39)</f>
        <v>0</v>
      </c>
      <c r="H40" s="8"/>
      <c r="I40" s="8"/>
      <c r="J40" s="8"/>
      <c r="K40" s="8"/>
      <c r="L40" s="8"/>
      <c r="M40" s="8"/>
      <c r="N40" s="8"/>
    </row>
    <row r="41" spans="1:14" ht="15.75" customHeight="1">
      <c r="A41" s="93"/>
      <c r="B41" s="17"/>
      <c r="C41" s="21"/>
      <c r="D41" s="17"/>
      <c r="E41" s="93"/>
      <c r="F41" s="93"/>
      <c r="G41" s="56"/>
      <c r="H41" s="8"/>
      <c r="I41" s="8"/>
      <c r="J41" s="8"/>
      <c r="K41" s="8"/>
      <c r="L41" s="8"/>
      <c r="M41" s="8"/>
      <c r="N41" s="8"/>
    </row>
    <row r="42" spans="1:14" ht="15.75" customHeight="1">
      <c r="A42" s="8"/>
      <c r="B42" s="17"/>
      <c r="C42" s="8"/>
      <c r="D42" s="17"/>
      <c r="E42" s="8"/>
      <c r="F42" s="8"/>
      <c r="G42" s="19"/>
      <c r="H42" s="8"/>
      <c r="I42" s="8"/>
      <c r="J42" s="8"/>
      <c r="K42" s="8"/>
      <c r="L42" s="8"/>
      <c r="M42" s="8"/>
      <c r="N42" s="8"/>
    </row>
    <row r="43" spans="1:14" ht="15.75" customHeight="1">
      <c r="A43" s="155" t="s">
        <v>40</v>
      </c>
      <c r="B43" s="156"/>
      <c r="C43" s="159" t="s">
        <v>66</v>
      </c>
      <c r="D43" s="161" t="s">
        <v>42</v>
      </c>
      <c r="E43" s="165" t="s">
        <v>18</v>
      </c>
      <c r="F43" s="159" t="s">
        <v>19</v>
      </c>
      <c r="G43" s="162" t="s">
        <v>20</v>
      </c>
      <c r="H43" s="8"/>
      <c r="I43" s="8"/>
      <c r="J43" s="8"/>
      <c r="K43" s="8"/>
      <c r="L43" s="8"/>
      <c r="M43" s="8"/>
      <c r="N43" s="8"/>
    </row>
    <row r="44" spans="1:14" ht="15.75" customHeight="1">
      <c r="A44" s="157"/>
      <c r="B44" s="158"/>
      <c r="C44" s="160"/>
      <c r="D44" s="160"/>
      <c r="E44" s="160"/>
      <c r="F44" s="160"/>
      <c r="G44" s="163"/>
      <c r="H44" s="8"/>
      <c r="I44" s="8"/>
      <c r="J44" s="8"/>
      <c r="K44" s="8"/>
      <c r="L44" s="8"/>
      <c r="M44" s="8"/>
      <c r="N44" s="8"/>
    </row>
    <row r="45" spans="1:14" ht="15" customHeight="1">
      <c r="A45" s="164" t="s">
        <v>43</v>
      </c>
      <c r="B45" s="57" t="s">
        <v>44</v>
      </c>
      <c r="C45" s="58" t="s">
        <v>45</v>
      </c>
      <c r="D45" s="59">
        <v>0.25</v>
      </c>
      <c r="E45" s="119" t="s">
        <v>67</v>
      </c>
      <c r="F45" s="61">
        <f aca="true" t="shared" si="5" ref="F45:F47">IF(E45="select type of tool",0,IF(E45="Tools supplied with product/part",1,IF(E45="Tools supplied with product",2,IF(E45="Tools supplied with part",3,IF(E45="Basic tools",3,IF(E45="No tools",5))))))</f>
        <v>0</v>
      </c>
      <c r="G45" s="62">
        <f aca="true" t="shared" si="6" ref="G45:G53">D45*F45</f>
        <v>0</v>
      </c>
      <c r="H45" s="96"/>
      <c r="I45" s="96"/>
      <c r="J45" s="8"/>
      <c r="K45" s="8"/>
      <c r="L45" s="8"/>
      <c r="M45" s="8"/>
      <c r="N45" s="8"/>
    </row>
    <row r="46" spans="1:14" ht="15.75" customHeight="1">
      <c r="A46" s="160"/>
      <c r="B46" s="57" t="s">
        <v>47</v>
      </c>
      <c r="C46" s="58" t="s">
        <v>48</v>
      </c>
      <c r="D46" s="63">
        <v>0.25</v>
      </c>
      <c r="E46" s="95" t="s">
        <v>67</v>
      </c>
      <c r="F46" s="61">
        <f t="shared" si="5"/>
        <v>0</v>
      </c>
      <c r="G46" s="62">
        <f t="shared" si="6"/>
        <v>0</v>
      </c>
      <c r="H46" s="96"/>
      <c r="I46" s="96"/>
      <c r="J46" s="8"/>
      <c r="K46" s="8"/>
      <c r="L46" s="8"/>
      <c r="M46" s="8"/>
      <c r="N46" s="8"/>
    </row>
    <row r="47" spans="1:14" ht="15.75" customHeight="1">
      <c r="A47" s="64" t="s">
        <v>49</v>
      </c>
      <c r="B47" s="65" t="s">
        <v>50</v>
      </c>
      <c r="C47" s="66" t="s">
        <v>51</v>
      </c>
      <c r="D47" s="67">
        <v>0.1</v>
      </c>
      <c r="E47" s="68" t="s">
        <v>67</v>
      </c>
      <c r="F47" s="69">
        <f t="shared" si="5"/>
        <v>0</v>
      </c>
      <c r="G47" s="70">
        <f t="shared" si="6"/>
        <v>0</v>
      </c>
      <c r="H47" s="8"/>
      <c r="I47" s="8"/>
      <c r="J47" s="8"/>
      <c r="K47" s="8"/>
      <c r="L47" s="8"/>
      <c r="M47" s="8"/>
      <c r="N47" s="8"/>
    </row>
    <row r="48" spans="1:14" ht="15.75" customHeight="1">
      <c r="A48" s="71"/>
      <c r="B48" s="65" t="s">
        <v>52</v>
      </c>
      <c r="C48" s="66" t="s">
        <v>53</v>
      </c>
      <c r="D48" s="67">
        <v>0.1</v>
      </c>
      <c r="E48" s="68" t="s">
        <v>67</v>
      </c>
      <c r="F48" s="69">
        <f aca="true" t="shared" si="7" ref="F48:F53">IF(E48="select type of tool",0,IF(E48="Commercial",1,IF(E48="Tools supplied with product",2,IF(E48="Tools supplied with part",3,IF(E48="Basic tools",4,IF(E48="No tools",5))))))</f>
        <v>0</v>
      </c>
      <c r="G48" s="70">
        <f t="shared" si="6"/>
        <v>0</v>
      </c>
      <c r="H48" s="8"/>
      <c r="I48" s="8"/>
      <c r="J48" s="8"/>
      <c r="K48" s="8"/>
      <c r="L48" s="8"/>
      <c r="M48" s="8"/>
      <c r="N48" s="8"/>
    </row>
    <row r="49" spans="1:14" ht="15.75" customHeight="1">
      <c r="A49" s="73"/>
      <c r="B49" s="65" t="s">
        <v>52</v>
      </c>
      <c r="C49" s="66" t="s">
        <v>54</v>
      </c>
      <c r="D49" s="67">
        <v>0.1</v>
      </c>
      <c r="E49" s="68" t="s">
        <v>67</v>
      </c>
      <c r="F49" s="69">
        <f t="shared" si="7"/>
        <v>0</v>
      </c>
      <c r="G49" s="70">
        <f t="shared" si="6"/>
        <v>0</v>
      </c>
      <c r="H49" s="8"/>
      <c r="I49" s="8"/>
      <c r="J49" s="8"/>
      <c r="K49" s="8"/>
      <c r="L49" s="8"/>
      <c r="M49" s="8"/>
      <c r="N49" s="8"/>
    </row>
    <row r="50" spans="1:14" ht="15" customHeight="1">
      <c r="A50" s="74" t="s">
        <v>55</v>
      </c>
      <c r="B50" s="75" t="s">
        <v>56</v>
      </c>
      <c r="C50" s="76" t="s">
        <v>57</v>
      </c>
      <c r="D50" s="77">
        <v>0.05</v>
      </c>
      <c r="E50" s="97" t="s">
        <v>67</v>
      </c>
      <c r="F50" s="79">
        <f t="shared" si="7"/>
        <v>0</v>
      </c>
      <c r="G50" s="80">
        <f t="shared" si="6"/>
        <v>0</v>
      </c>
      <c r="H50" s="8"/>
      <c r="I50" s="8"/>
      <c r="J50" s="8"/>
      <c r="K50" s="8"/>
      <c r="L50" s="8"/>
      <c r="M50" s="8"/>
      <c r="N50" s="8"/>
    </row>
    <row r="51" spans="1:14" ht="15.75" customHeight="1">
      <c r="A51" s="81"/>
      <c r="B51" s="75" t="s">
        <v>56</v>
      </c>
      <c r="C51" s="82" t="s">
        <v>58</v>
      </c>
      <c r="D51" s="77">
        <v>0.05</v>
      </c>
      <c r="E51" s="97" t="s">
        <v>67</v>
      </c>
      <c r="F51" s="79">
        <f t="shared" si="7"/>
        <v>0</v>
      </c>
      <c r="G51" s="80">
        <f t="shared" si="6"/>
        <v>0</v>
      </c>
      <c r="H51" s="8"/>
      <c r="I51" s="8"/>
      <c r="J51" s="8"/>
      <c r="K51" s="8"/>
      <c r="L51" s="8"/>
      <c r="M51" s="8"/>
      <c r="N51" s="8"/>
    </row>
    <row r="52" spans="1:14" ht="15.75" customHeight="1">
      <c r="A52" s="83"/>
      <c r="B52" s="75" t="s">
        <v>59</v>
      </c>
      <c r="C52" s="84" t="s">
        <v>60</v>
      </c>
      <c r="D52" s="77">
        <v>0.05</v>
      </c>
      <c r="E52" s="97" t="s">
        <v>67</v>
      </c>
      <c r="F52" s="79">
        <f t="shared" si="7"/>
        <v>0</v>
      </c>
      <c r="G52" s="80">
        <f t="shared" si="6"/>
        <v>0</v>
      </c>
      <c r="H52" s="8"/>
      <c r="I52" s="8"/>
      <c r="J52" s="8"/>
      <c r="K52" s="8"/>
      <c r="L52" s="8"/>
      <c r="M52" s="8"/>
      <c r="N52" s="8"/>
    </row>
    <row r="53" spans="1:14" ht="15.75" customHeight="1">
      <c r="A53" s="85"/>
      <c r="B53" s="86" t="s">
        <v>59</v>
      </c>
      <c r="C53" s="84" t="s">
        <v>61</v>
      </c>
      <c r="D53" s="77">
        <v>0.05</v>
      </c>
      <c r="E53" s="97" t="s">
        <v>67</v>
      </c>
      <c r="F53" s="79">
        <f t="shared" si="7"/>
        <v>0</v>
      </c>
      <c r="G53" s="80">
        <f t="shared" si="6"/>
        <v>0</v>
      </c>
      <c r="H53" s="8"/>
      <c r="I53" s="8"/>
      <c r="J53" s="8"/>
      <c r="K53" s="8"/>
      <c r="L53" s="8"/>
      <c r="M53" s="8"/>
      <c r="N53" s="8"/>
    </row>
    <row r="54" spans="1:14" ht="15.75" customHeight="1">
      <c r="A54" s="98"/>
      <c r="B54" s="99"/>
      <c r="C54" s="89" t="s">
        <v>68</v>
      </c>
      <c r="D54" s="90"/>
      <c r="E54" s="90"/>
      <c r="F54" s="90"/>
      <c r="G54" s="94">
        <f>SUM(G45:G53)</f>
        <v>0</v>
      </c>
      <c r="H54" s="8"/>
      <c r="I54" s="8"/>
      <c r="J54" s="8"/>
      <c r="K54" s="8"/>
      <c r="L54" s="8"/>
      <c r="M54" s="8"/>
      <c r="N54" s="8"/>
    </row>
    <row r="55" spans="1:14" ht="15.75" customHeight="1">
      <c r="A55" s="8"/>
      <c r="B55" s="17"/>
      <c r="C55" s="8"/>
      <c r="D55" s="8"/>
      <c r="E55" s="8"/>
      <c r="F55" s="8"/>
      <c r="G55" s="19"/>
      <c r="H55" s="8"/>
      <c r="I55" s="8"/>
      <c r="J55" s="8"/>
      <c r="K55" s="8"/>
      <c r="L55" s="8"/>
      <c r="M55" s="8"/>
      <c r="N55" s="8"/>
    </row>
    <row r="56" spans="1:14" ht="15.75" customHeight="1">
      <c r="A56" s="8"/>
      <c r="B56" s="17"/>
      <c r="C56" s="8"/>
      <c r="D56" s="8"/>
      <c r="E56" s="8"/>
      <c r="F56" s="8"/>
      <c r="G56" s="19"/>
      <c r="H56" s="8"/>
      <c r="I56" s="8"/>
      <c r="J56" s="8"/>
      <c r="K56" s="8"/>
      <c r="L56" s="8"/>
      <c r="M56" s="8"/>
      <c r="N56" s="8"/>
    </row>
  </sheetData>
  <mergeCells count="29">
    <mergeCell ref="F43:F44"/>
    <mergeCell ref="G43:G44"/>
    <mergeCell ref="A45:A46"/>
    <mergeCell ref="A17:A18"/>
    <mergeCell ref="A29:B30"/>
    <mergeCell ref="C29:C30"/>
    <mergeCell ref="D29:D30"/>
    <mergeCell ref="E29:E30"/>
    <mergeCell ref="F29:F30"/>
    <mergeCell ref="G29:G30"/>
    <mergeCell ref="A31:A32"/>
    <mergeCell ref="A43:B44"/>
    <mergeCell ref="C43:C44"/>
    <mergeCell ref="D43:D44"/>
    <mergeCell ref="E43:E44"/>
    <mergeCell ref="L6:N12"/>
    <mergeCell ref="C4:C5"/>
    <mergeCell ref="A15:B16"/>
    <mergeCell ref="C15:C16"/>
    <mergeCell ref="D15:D16"/>
    <mergeCell ref="E15:E16"/>
    <mergeCell ref="F15:F16"/>
    <mergeCell ref="G15:G16"/>
    <mergeCell ref="E2:M2"/>
    <mergeCell ref="D4:D5"/>
    <mergeCell ref="E4:E5"/>
    <mergeCell ref="F4:F5"/>
    <mergeCell ref="G4:G5"/>
    <mergeCell ref="J4:N4"/>
  </mergeCells>
  <conditionalFormatting sqref="L6">
    <cfRule type="containsText" priority="2" dxfId="4" operator="containsText" text="A">
      <formula>NOT(ISERROR(SEARCH(("A"),(M6))))</formula>
    </cfRule>
    <cfRule type="containsText" priority="3" dxfId="3" operator="containsText" text="B">
      <formula>NOT(ISERROR(SEARCH(("B"),(M6))))</formula>
    </cfRule>
  </conditionalFormatting>
  <conditionalFormatting sqref="L6:L13 M5:N13">
    <cfRule type="containsText" priority="4" dxfId="2" operator="containsText" text="C">
      <formula>NOT(ISERROR(SEARCH(("C"),(M5))))</formula>
    </cfRule>
  </conditionalFormatting>
  <conditionalFormatting sqref="M5:N13 L6:L13">
    <cfRule type="containsText" priority="5" dxfId="1" operator="containsText" text="D">
      <formula>NOT(ISERROR(SEARCH(("D"),(M5))))</formula>
    </cfRule>
    <cfRule type="containsText" priority="6" dxfId="0" operator="containsText" text="E">
      <formula>NOT(ISERROR(SEARCH(("E"),(M5))))</formula>
    </cfRule>
  </conditionalFormatting>
  <dataValidations count="7">
    <dataValidation type="list" allowBlank="1" showErrorMessage="1" sqref="E7"/>
    <dataValidation type="list" allowBlank="1" showErrorMessage="1" sqref="E48:E53">
      <formula1>"select type of tool,Commercial,Tools supplied with product,Tools supplied with part,Basic tools,No tools"</formula1>
    </dataValidation>
    <dataValidation type="list" allowBlank="1" showErrorMessage="1" sqref="E8">
      <formula1>"select target group and fee,Profs at reasonable fee,Profs at no cost,endusers at no cost"</formula1>
    </dataValidation>
    <dataValidation type="list" allowBlank="1" showErrorMessage="1" sqref="E17:E25">
      <formula1>"select number of steps,x &gt; 15 steps,15 ≥ x &gt; 10 steps,10 ≥ x &gt; 5 steps,5 ≥ x &gt; 2 steps,x ≤ 2 steps,soldered"</formula1>
    </dataValidation>
    <dataValidation type="list" allowBlank="1" showErrorMessage="1" sqref="E45:E47">
      <formula1>"select type of tool,Tools supplied with product/part,Basic tools,No tools"</formula1>
    </dataValidation>
    <dataValidation type="list" allowBlank="1" showInputMessage="1" showErrorMessage="1" sqref="E6">
      <formula1>$O$19:$O$24</formula1>
    </dataValidation>
    <dataValidation type="list" allowBlank="1" showErrorMessage="1" sqref="E31:E39">
      <formula1>"select type of fastener,Removable,Reusable,Non Removeable"</formula1>
    </dataValidation>
  </dataValidations>
  <hyperlinks>
    <hyperlink ref="E2" r:id="rId1" display="https://publications.jrc.ec.europa.eu/repository/handle/JRC128672"/>
  </hyperlinks>
  <printOptions/>
  <pageMargins left="0.7" right="0.7" top="0.75" bottom="0.75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workbookViewId="0" topLeftCell="A7">
      <selection activeCell="G26" sqref="G26"/>
    </sheetView>
  </sheetViews>
  <sheetFormatPr defaultColWidth="14.421875" defaultRowHeight="15" customHeight="1"/>
  <cols>
    <col min="1" max="1" width="11.00390625" style="0" customWidth="1"/>
    <col min="2" max="2" width="6.00390625" style="0" customWidth="1"/>
    <col min="3" max="3" width="54.421875" style="0" customWidth="1"/>
    <col min="4" max="4" width="10.57421875" style="0" customWidth="1"/>
    <col min="5" max="5" width="32.57421875" style="0" customWidth="1"/>
    <col min="6" max="6" width="28.28125" style="0" customWidth="1"/>
    <col min="7" max="7" width="30.140625" style="0" customWidth="1"/>
    <col min="8" max="8" width="38.8515625" style="0" customWidth="1"/>
    <col min="9" max="9" width="34.421875" style="0" customWidth="1"/>
  </cols>
  <sheetData>
    <row r="1" spans="1:9" ht="28.5">
      <c r="A1" s="166" t="s">
        <v>69</v>
      </c>
      <c r="B1" s="132"/>
      <c r="C1" s="132"/>
      <c r="D1" s="132"/>
      <c r="E1" s="132"/>
      <c r="F1" s="132"/>
      <c r="G1" s="132"/>
      <c r="H1" s="132"/>
      <c r="I1" s="132"/>
    </row>
    <row r="2" spans="1:9" ht="18">
      <c r="A2" s="8"/>
      <c r="B2" s="17"/>
      <c r="C2" s="8"/>
      <c r="D2" s="18"/>
      <c r="E2" s="8"/>
      <c r="F2" s="8"/>
      <c r="G2" s="8"/>
      <c r="H2" s="8"/>
      <c r="I2" s="8"/>
    </row>
    <row r="3" spans="1:9" ht="14.25" customHeight="1">
      <c r="A3" s="8"/>
      <c r="B3" s="17"/>
      <c r="C3" s="167" t="s">
        <v>70</v>
      </c>
      <c r="D3" s="169" t="s">
        <v>17</v>
      </c>
      <c r="E3" s="171" t="s">
        <v>71</v>
      </c>
      <c r="F3" s="172"/>
      <c r="G3" s="172"/>
      <c r="H3" s="172"/>
      <c r="I3" s="173"/>
    </row>
    <row r="4" spans="1:9" ht="18">
      <c r="A4" s="8"/>
      <c r="B4" s="17"/>
      <c r="C4" s="168"/>
      <c r="D4" s="170"/>
      <c r="E4" s="100" t="s">
        <v>72</v>
      </c>
      <c r="F4" s="100" t="s">
        <v>73</v>
      </c>
      <c r="G4" s="100" t="s">
        <v>74</v>
      </c>
      <c r="H4" s="100" t="s">
        <v>75</v>
      </c>
      <c r="I4" s="100" t="s">
        <v>76</v>
      </c>
    </row>
    <row r="5" spans="1:9" ht="36">
      <c r="A5" s="8"/>
      <c r="B5" s="17"/>
      <c r="C5" s="101" t="s">
        <v>22</v>
      </c>
      <c r="D5" s="102">
        <v>0.15</v>
      </c>
      <c r="E5" s="29" t="s">
        <v>77</v>
      </c>
      <c r="F5" s="29" t="s">
        <v>78</v>
      </c>
      <c r="G5" s="29" t="s">
        <v>79</v>
      </c>
      <c r="H5" s="29" t="s">
        <v>80</v>
      </c>
      <c r="I5" s="29" t="s">
        <v>81</v>
      </c>
    </row>
    <row r="6" spans="1:9" ht="36">
      <c r="A6" s="8"/>
      <c r="B6" s="17"/>
      <c r="C6" s="103" t="s">
        <v>24</v>
      </c>
      <c r="D6" s="104">
        <v>0.15</v>
      </c>
      <c r="E6" s="118" t="s">
        <v>147</v>
      </c>
      <c r="F6" s="24" t="s">
        <v>82</v>
      </c>
      <c r="G6" s="24" t="s">
        <v>83</v>
      </c>
      <c r="H6" s="24" t="s">
        <v>84</v>
      </c>
      <c r="I6" s="24" t="s">
        <v>85</v>
      </c>
    </row>
    <row r="7" spans="1:9" ht="36">
      <c r="A7" s="8"/>
      <c r="B7" s="17"/>
      <c r="C7" s="101" t="s">
        <v>27</v>
      </c>
      <c r="D7" s="102">
        <v>0.15</v>
      </c>
      <c r="E7" s="105" t="s">
        <v>86</v>
      </c>
      <c r="F7" s="105"/>
      <c r="G7" s="105" t="s">
        <v>87</v>
      </c>
      <c r="H7" s="105"/>
      <c r="I7" s="29" t="s">
        <v>88</v>
      </c>
    </row>
    <row r="8" spans="1:9" ht="18">
      <c r="A8" s="8"/>
      <c r="B8" s="17"/>
      <c r="C8" s="106" t="s">
        <v>30</v>
      </c>
      <c r="D8" s="107">
        <v>0.25</v>
      </c>
      <c r="E8" s="174" t="s">
        <v>89</v>
      </c>
      <c r="F8" s="175"/>
      <c r="G8" s="175"/>
      <c r="H8" s="175"/>
      <c r="I8" s="176"/>
    </row>
    <row r="9" spans="1:9" ht="18">
      <c r="A9" s="8"/>
      <c r="B9" s="17"/>
      <c r="C9" s="108" t="s">
        <v>90</v>
      </c>
      <c r="D9" s="109">
        <v>0.15</v>
      </c>
      <c r="E9" s="177" t="s">
        <v>91</v>
      </c>
      <c r="F9" s="172"/>
      <c r="G9" s="172"/>
      <c r="H9" s="172"/>
      <c r="I9" s="173"/>
    </row>
    <row r="10" spans="1:9" ht="18">
      <c r="A10" s="8"/>
      <c r="B10" s="17"/>
      <c r="C10" s="106" t="s">
        <v>92</v>
      </c>
      <c r="D10" s="107">
        <v>0.15</v>
      </c>
      <c r="E10" s="174" t="s">
        <v>93</v>
      </c>
      <c r="F10" s="175"/>
      <c r="G10" s="175"/>
      <c r="H10" s="175"/>
      <c r="I10" s="176"/>
    </row>
    <row r="11" spans="1:9" ht="18">
      <c r="A11" s="8"/>
      <c r="B11" s="17"/>
      <c r="C11" s="21" t="s">
        <v>39</v>
      </c>
      <c r="D11" s="110"/>
      <c r="E11" s="21"/>
      <c r="F11" s="21"/>
      <c r="G11" s="21"/>
      <c r="H11" s="21"/>
      <c r="I11" s="21"/>
    </row>
    <row r="12" spans="1:9" ht="18">
      <c r="A12" s="8"/>
      <c r="B12" s="17"/>
      <c r="C12" s="21"/>
      <c r="D12" s="110"/>
      <c r="E12" s="21"/>
      <c r="F12" s="21"/>
      <c r="G12" s="21"/>
      <c r="H12" s="21"/>
      <c r="I12" s="21"/>
    </row>
    <row r="13" spans="1:9" ht="15" customHeight="1">
      <c r="A13" s="178" t="s">
        <v>40</v>
      </c>
      <c r="B13" s="156"/>
      <c r="C13" s="179" t="s">
        <v>94</v>
      </c>
      <c r="D13" s="111" t="s">
        <v>17</v>
      </c>
      <c r="E13" s="180" t="s">
        <v>71</v>
      </c>
      <c r="F13" s="181"/>
      <c r="G13" s="181"/>
      <c r="H13" s="181"/>
      <c r="I13" s="182"/>
    </row>
    <row r="14" spans="1:9" ht="18">
      <c r="A14" s="157"/>
      <c r="B14" s="158"/>
      <c r="C14" s="160"/>
      <c r="D14" s="112"/>
      <c r="E14" s="113" t="s">
        <v>72</v>
      </c>
      <c r="F14" s="113" t="s">
        <v>73</v>
      </c>
      <c r="G14" s="113" t="s">
        <v>74</v>
      </c>
      <c r="H14" s="113" t="s">
        <v>75</v>
      </c>
      <c r="I14" s="113" t="s">
        <v>76</v>
      </c>
    </row>
    <row r="15" spans="1:9" ht="15" customHeight="1">
      <c r="A15" s="164" t="s">
        <v>43</v>
      </c>
      <c r="B15" s="57" t="s">
        <v>44</v>
      </c>
      <c r="C15" s="58" t="s">
        <v>45</v>
      </c>
      <c r="D15" s="59">
        <v>0.25</v>
      </c>
      <c r="E15" s="60" t="s">
        <v>95</v>
      </c>
      <c r="F15" s="60" t="s">
        <v>96</v>
      </c>
      <c r="G15" s="60" t="s">
        <v>97</v>
      </c>
      <c r="H15" s="60" t="s">
        <v>98</v>
      </c>
      <c r="I15" s="60" t="s">
        <v>99</v>
      </c>
    </row>
    <row r="16" spans="1:9" ht="18">
      <c r="A16" s="160"/>
      <c r="B16" s="57" t="s">
        <v>47</v>
      </c>
      <c r="C16" s="58" t="s">
        <v>48</v>
      </c>
      <c r="D16" s="63">
        <v>0.25</v>
      </c>
      <c r="E16" s="60" t="s">
        <v>95</v>
      </c>
      <c r="F16" s="60" t="s">
        <v>100</v>
      </c>
      <c r="G16" s="60" t="s">
        <v>101</v>
      </c>
      <c r="H16" s="60" t="s">
        <v>102</v>
      </c>
      <c r="I16" s="60" t="s">
        <v>103</v>
      </c>
    </row>
    <row r="17" spans="1:9" ht="18">
      <c r="A17" s="64" t="s">
        <v>49</v>
      </c>
      <c r="B17" s="65" t="s">
        <v>50</v>
      </c>
      <c r="C17" s="66" t="s">
        <v>51</v>
      </c>
      <c r="D17" s="67">
        <v>0.1</v>
      </c>
      <c r="E17" s="68" t="s">
        <v>95</v>
      </c>
      <c r="F17" s="72" t="s">
        <v>100</v>
      </c>
      <c r="G17" s="72" t="s">
        <v>101</v>
      </c>
      <c r="H17" s="72" t="s">
        <v>102</v>
      </c>
      <c r="I17" s="72" t="s">
        <v>103</v>
      </c>
    </row>
    <row r="18" spans="1:9" ht="18">
      <c r="A18" s="71"/>
      <c r="B18" s="65" t="s">
        <v>52</v>
      </c>
      <c r="C18" s="66" t="s">
        <v>53</v>
      </c>
      <c r="D18" s="67">
        <v>0.1</v>
      </c>
      <c r="E18" s="72" t="s">
        <v>95</v>
      </c>
      <c r="F18" s="72" t="s">
        <v>104</v>
      </c>
      <c r="G18" s="72" t="s">
        <v>105</v>
      </c>
      <c r="H18" s="72" t="s">
        <v>106</v>
      </c>
      <c r="I18" s="72" t="s">
        <v>107</v>
      </c>
    </row>
    <row r="19" spans="1:9" ht="18">
      <c r="A19" s="73"/>
      <c r="B19" s="65" t="s">
        <v>52</v>
      </c>
      <c r="C19" s="66" t="s">
        <v>54</v>
      </c>
      <c r="D19" s="67">
        <v>0.1</v>
      </c>
      <c r="E19" s="72" t="s">
        <v>95</v>
      </c>
      <c r="F19" s="72" t="s">
        <v>108</v>
      </c>
      <c r="G19" s="72" t="s">
        <v>109</v>
      </c>
      <c r="H19" s="72" t="s">
        <v>110</v>
      </c>
      <c r="I19" s="72" t="s">
        <v>111</v>
      </c>
    </row>
    <row r="20" spans="1:9" ht="15" customHeight="1">
      <c r="A20" s="74" t="s">
        <v>55</v>
      </c>
      <c r="B20" s="75" t="s">
        <v>56</v>
      </c>
      <c r="C20" s="76" t="s">
        <v>57</v>
      </c>
      <c r="D20" s="77">
        <v>0.05</v>
      </c>
      <c r="E20" s="78" t="s">
        <v>95</v>
      </c>
      <c r="F20" s="78" t="s">
        <v>112</v>
      </c>
      <c r="G20" s="78" t="s">
        <v>113</v>
      </c>
      <c r="H20" s="78" t="s">
        <v>114</v>
      </c>
      <c r="I20" s="78" t="s">
        <v>115</v>
      </c>
    </row>
    <row r="21" spans="1:9" ht="15.75" customHeight="1">
      <c r="A21" s="81"/>
      <c r="B21" s="75" t="s">
        <v>56</v>
      </c>
      <c r="C21" s="82" t="s">
        <v>58</v>
      </c>
      <c r="D21" s="77">
        <v>0.05</v>
      </c>
      <c r="E21" s="78" t="s">
        <v>95</v>
      </c>
      <c r="F21" s="78" t="s">
        <v>116</v>
      </c>
      <c r="G21" s="78" t="s">
        <v>117</v>
      </c>
      <c r="H21" s="78" t="s">
        <v>118</v>
      </c>
      <c r="I21" s="78" t="s">
        <v>119</v>
      </c>
    </row>
    <row r="22" spans="1:9" ht="15.75" customHeight="1">
      <c r="A22" s="83"/>
      <c r="B22" s="75" t="s">
        <v>59</v>
      </c>
      <c r="C22" s="84" t="s">
        <v>60</v>
      </c>
      <c r="D22" s="77">
        <v>0.05</v>
      </c>
      <c r="E22" s="78" t="s">
        <v>95</v>
      </c>
      <c r="F22" s="78" t="s">
        <v>120</v>
      </c>
      <c r="G22" s="78" t="s">
        <v>121</v>
      </c>
      <c r="H22" s="78" t="s">
        <v>122</v>
      </c>
      <c r="I22" s="78" t="s">
        <v>123</v>
      </c>
    </row>
    <row r="23" spans="1:9" ht="17.25" customHeight="1">
      <c r="A23" s="85"/>
      <c r="B23" s="86" t="s">
        <v>59</v>
      </c>
      <c r="C23" s="84" t="s">
        <v>61</v>
      </c>
      <c r="D23" s="77">
        <v>0.05</v>
      </c>
      <c r="E23" s="78" t="s">
        <v>95</v>
      </c>
      <c r="F23" s="78" t="s">
        <v>124</v>
      </c>
      <c r="G23" s="78" t="s">
        <v>125</v>
      </c>
      <c r="H23" s="78" t="s">
        <v>126</v>
      </c>
      <c r="I23" s="78" t="s">
        <v>127</v>
      </c>
    </row>
    <row r="24" spans="1:9" ht="15.75" customHeight="1">
      <c r="A24" s="93"/>
      <c r="B24" s="17"/>
      <c r="C24" s="21"/>
      <c r="D24" s="110"/>
      <c r="E24" s="93"/>
      <c r="F24" s="93"/>
      <c r="G24" s="93"/>
      <c r="H24" s="93"/>
      <c r="I24" s="93"/>
    </row>
    <row r="25" spans="1:9" ht="15" customHeight="1">
      <c r="A25" s="178" t="s">
        <v>40</v>
      </c>
      <c r="B25" s="156"/>
      <c r="C25" s="179" t="s">
        <v>128</v>
      </c>
      <c r="D25" s="111" t="s">
        <v>17</v>
      </c>
      <c r="E25" s="180" t="s">
        <v>71</v>
      </c>
      <c r="F25" s="181"/>
      <c r="G25" s="181"/>
      <c r="H25" s="181"/>
      <c r="I25" s="182"/>
    </row>
    <row r="26" spans="1:9" ht="15.75" customHeight="1">
      <c r="A26" s="157"/>
      <c r="B26" s="158"/>
      <c r="C26" s="160"/>
      <c r="D26" s="112"/>
      <c r="E26" s="126" t="s">
        <v>148</v>
      </c>
      <c r="F26" s="113"/>
      <c r="G26" s="126" t="s">
        <v>149</v>
      </c>
      <c r="H26" s="113"/>
      <c r="I26" s="113" t="s">
        <v>76</v>
      </c>
    </row>
    <row r="27" spans="1:9" ht="15" customHeight="1">
      <c r="A27" s="164" t="s">
        <v>43</v>
      </c>
      <c r="B27" s="57" t="s">
        <v>44</v>
      </c>
      <c r="C27" s="58" t="s">
        <v>45</v>
      </c>
      <c r="D27" s="59">
        <v>0.25</v>
      </c>
      <c r="E27" s="117" t="s">
        <v>146</v>
      </c>
      <c r="F27" s="60"/>
      <c r="G27" s="60" t="s">
        <v>129</v>
      </c>
      <c r="H27" s="60"/>
      <c r="I27" s="60" t="s">
        <v>130</v>
      </c>
    </row>
    <row r="28" spans="1:9" ht="15.75" customHeight="1">
      <c r="A28" s="160"/>
      <c r="B28" s="57" t="s">
        <v>47</v>
      </c>
      <c r="C28" s="58" t="s">
        <v>48</v>
      </c>
      <c r="D28" s="63">
        <v>0.25</v>
      </c>
      <c r="E28" s="117" t="s">
        <v>146</v>
      </c>
      <c r="F28" s="60"/>
      <c r="G28" s="60" t="s">
        <v>129</v>
      </c>
      <c r="H28" s="60"/>
      <c r="I28" s="60" t="s">
        <v>130</v>
      </c>
    </row>
    <row r="29" spans="1:9" ht="15.75" customHeight="1">
      <c r="A29" s="64" t="s">
        <v>49</v>
      </c>
      <c r="B29" s="65" t="s">
        <v>50</v>
      </c>
      <c r="C29" s="66" t="s">
        <v>51</v>
      </c>
      <c r="D29" s="67">
        <v>0.1</v>
      </c>
      <c r="E29" s="127" t="s">
        <v>146</v>
      </c>
      <c r="F29" s="72"/>
      <c r="G29" s="72" t="s">
        <v>129</v>
      </c>
      <c r="H29" s="72"/>
      <c r="I29" s="72" t="s">
        <v>130</v>
      </c>
    </row>
    <row r="30" spans="1:9" ht="15.75" customHeight="1">
      <c r="A30" s="71"/>
      <c r="B30" s="65" t="s">
        <v>52</v>
      </c>
      <c r="C30" s="66" t="s">
        <v>53</v>
      </c>
      <c r="D30" s="67">
        <v>0.1</v>
      </c>
      <c r="E30" s="127" t="s">
        <v>146</v>
      </c>
      <c r="F30" s="72"/>
      <c r="G30" s="127" t="s">
        <v>129</v>
      </c>
      <c r="H30" s="72"/>
      <c r="I30" s="72" t="s">
        <v>130</v>
      </c>
    </row>
    <row r="31" spans="1:9" ht="15.75" customHeight="1">
      <c r="A31" s="73"/>
      <c r="B31" s="65" t="s">
        <v>52</v>
      </c>
      <c r="C31" s="66" t="s">
        <v>54</v>
      </c>
      <c r="D31" s="67">
        <v>0.1</v>
      </c>
      <c r="E31" s="127" t="s">
        <v>146</v>
      </c>
      <c r="F31" s="72"/>
      <c r="G31" s="72" t="s">
        <v>129</v>
      </c>
      <c r="H31" s="72"/>
      <c r="I31" s="72" t="s">
        <v>130</v>
      </c>
    </row>
    <row r="32" spans="1:9" ht="15" customHeight="1">
      <c r="A32" s="74" t="s">
        <v>55</v>
      </c>
      <c r="B32" s="75" t="s">
        <v>56</v>
      </c>
      <c r="C32" s="76" t="s">
        <v>57</v>
      </c>
      <c r="D32" s="77">
        <v>0.05</v>
      </c>
      <c r="E32" s="128" t="s">
        <v>146</v>
      </c>
      <c r="F32" s="78"/>
      <c r="G32" s="78" t="s">
        <v>129</v>
      </c>
      <c r="H32" s="78"/>
      <c r="I32" s="78" t="s">
        <v>130</v>
      </c>
    </row>
    <row r="33" spans="1:9" ht="15.75" customHeight="1">
      <c r="A33" s="81"/>
      <c r="B33" s="75" t="s">
        <v>56</v>
      </c>
      <c r="C33" s="82" t="s">
        <v>58</v>
      </c>
      <c r="D33" s="77">
        <v>0.05</v>
      </c>
      <c r="E33" s="128" t="s">
        <v>146</v>
      </c>
      <c r="F33" s="78"/>
      <c r="G33" s="78" t="s">
        <v>129</v>
      </c>
      <c r="H33" s="78"/>
      <c r="I33" s="78" t="s">
        <v>130</v>
      </c>
    </row>
    <row r="34" spans="1:9" ht="15.75" customHeight="1">
      <c r="A34" s="83"/>
      <c r="B34" s="75" t="s">
        <v>59</v>
      </c>
      <c r="C34" s="84" t="s">
        <v>60</v>
      </c>
      <c r="D34" s="77">
        <v>0.05</v>
      </c>
      <c r="E34" s="128" t="s">
        <v>146</v>
      </c>
      <c r="F34" s="78"/>
      <c r="G34" s="78" t="s">
        <v>129</v>
      </c>
      <c r="H34" s="78"/>
      <c r="I34" s="78" t="s">
        <v>130</v>
      </c>
    </row>
    <row r="35" spans="1:9" ht="15.75" customHeight="1">
      <c r="A35" s="85"/>
      <c r="B35" s="86" t="s">
        <v>59</v>
      </c>
      <c r="C35" s="84" t="s">
        <v>61</v>
      </c>
      <c r="D35" s="77">
        <v>0.05</v>
      </c>
      <c r="E35" s="128" t="s">
        <v>146</v>
      </c>
      <c r="F35" s="78"/>
      <c r="G35" s="78" t="s">
        <v>129</v>
      </c>
      <c r="H35" s="78"/>
      <c r="I35" s="78" t="s">
        <v>130</v>
      </c>
    </row>
    <row r="36" spans="1:9" ht="15.75" customHeight="1">
      <c r="A36" s="93"/>
      <c r="B36" s="17"/>
      <c r="C36" s="21"/>
      <c r="D36" s="110"/>
      <c r="E36" s="93"/>
      <c r="F36" s="17"/>
      <c r="G36" s="17"/>
      <c r="H36" s="17"/>
      <c r="I36" s="93"/>
    </row>
    <row r="37" spans="1:9" ht="14.25" customHeight="1">
      <c r="A37" s="178" t="s">
        <v>40</v>
      </c>
      <c r="B37" s="156"/>
      <c r="C37" s="179" t="s">
        <v>131</v>
      </c>
      <c r="D37" s="111" t="s">
        <v>17</v>
      </c>
      <c r="E37" s="180" t="s">
        <v>71</v>
      </c>
      <c r="F37" s="181"/>
      <c r="G37" s="181"/>
      <c r="H37" s="181"/>
      <c r="I37" s="182"/>
    </row>
    <row r="38" spans="1:9" ht="15.75" customHeight="1">
      <c r="A38" s="157"/>
      <c r="B38" s="158"/>
      <c r="C38" s="160"/>
      <c r="D38" s="114"/>
      <c r="E38" s="113" t="s">
        <v>72</v>
      </c>
      <c r="F38" s="113" t="s">
        <v>73</v>
      </c>
      <c r="G38" s="113" t="s">
        <v>74</v>
      </c>
      <c r="H38" s="113" t="s">
        <v>75</v>
      </c>
      <c r="I38" s="113" t="s">
        <v>76</v>
      </c>
    </row>
    <row r="39" spans="1:9" ht="15" customHeight="1">
      <c r="A39" s="164" t="s">
        <v>43</v>
      </c>
      <c r="B39" s="57" t="s">
        <v>44</v>
      </c>
      <c r="C39" s="58" t="s">
        <v>45</v>
      </c>
      <c r="D39" s="59">
        <v>0.25</v>
      </c>
      <c r="E39" s="95" t="s">
        <v>132</v>
      </c>
      <c r="F39" s="95" t="s">
        <v>133</v>
      </c>
      <c r="G39" s="95" t="s">
        <v>134</v>
      </c>
      <c r="H39" s="95" t="s">
        <v>133</v>
      </c>
      <c r="I39" s="95" t="s">
        <v>135</v>
      </c>
    </row>
    <row r="40" spans="1:9" ht="15.75" customHeight="1">
      <c r="A40" s="160"/>
      <c r="B40" s="57" t="s">
        <v>47</v>
      </c>
      <c r="C40" s="58" t="s">
        <v>48</v>
      </c>
      <c r="D40" s="63">
        <v>0.25</v>
      </c>
      <c r="E40" s="95" t="s">
        <v>132</v>
      </c>
      <c r="F40" s="95" t="s">
        <v>133</v>
      </c>
      <c r="G40" s="95" t="s">
        <v>134</v>
      </c>
      <c r="H40" s="95" t="s">
        <v>133</v>
      </c>
      <c r="I40" s="95" t="s">
        <v>135</v>
      </c>
    </row>
    <row r="41" spans="1:9" ht="15.75" customHeight="1">
      <c r="A41" s="64" t="s">
        <v>49</v>
      </c>
      <c r="B41" s="65" t="s">
        <v>50</v>
      </c>
      <c r="C41" s="66" t="s">
        <v>51</v>
      </c>
      <c r="D41" s="67">
        <v>0.1</v>
      </c>
      <c r="E41" s="68" t="s">
        <v>132</v>
      </c>
      <c r="F41" s="68" t="s">
        <v>133</v>
      </c>
      <c r="G41" s="68" t="s">
        <v>134</v>
      </c>
      <c r="H41" s="68" t="s">
        <v>133</v>
      </c>
      <c r="I41" s="68" t="s">
        <v>135</v>
      </c>
    </row>
    <row r="42" spans="1:9" ht="15.75" customHeight="1">
      <c r="A42" s="71"/>
      <c r="B42" s="65" t="s">
        <v>52</v>
      </c>
      <c r="C42" s="66" t="s">
        <v>53</v>
      </c>
      <c r="D42" s="67">
        <v>0.1</v>
      </c>
      <c r="E42" s="68" t="s">
        <v>136</v>
      </c>
      <c r="F42" s="68" t="s">
        <v>137</v>
      </c>
      <c r="G42" s="68" t="s">
        <v>138</v>
      </c>
      <c r="H42" s="68" t="s">
        <v>134</v>
      </c>
      <c r="I42" s="68" t="s">
        <v>139</v>
      </c>
    </row>
    <row r="43" spans="1:9" ht="15.75" customHeight="1">
      <c r="A43" s="73"/>
      <c r="B43" s="65" t="s">
        <v>52</v>
      </c>
      <c r="C43" s="66" t="s">
        <v>54</v>
      </c>
      <c r="D43" s="67">
        <v>0.1</v>
      </c>
      <c r="E43" s="68" t="s">
        <v>136</v>
      </c>
      <c r="F43" s="68" t="s">
        <v>137</v>
      </c>
      <c r="G43" s="68" t="s">
        <v>138</v>
      </c>
      <c r="H43" s="68" t="s">
        <v>134</v>
      </c>
      <c r="I43" s="68" t="s">
        <v>139</v>
      </c>
    </row>
    <row r="44" spans="1:9" ht="15" customHeight="1">
      <c r="A44" s="74" t="s">
        <v>55</v>
      </c>
      <c r="B44" s="75" t="s">
        <v>56</v>
      </c>
      <c r="C44" s="76" t="s">
        <v>57</v>
      </c>
      <c r="D44" s="77">
        <v>0.05</v>
      </c>
      <c r="E44" s="97" t="s">
        <v>136</v>
      </c>
      <c r="F44" s="97" t="s">
        <v>137</v>
      </c>
      <c r="G44" s="97" t="s">
        <v>138</v>
      </c>
      <c r="H44" s="97" t="s">
        <v>134</v>
      </c>
      <c r="I44" s="97" t="s">
        <v>139</v>
      </c>
    </row>
    <row r="45" spans="1:9" ht="15.75" customHeight="1">
      <c r="A45" s="81"/>
      <c r="B45" s="75" t="s">
        <v>56</v>
      </c>
      <c r="C45" s="82" t="s">
        <v>58</v>
      </c>
      <c r="D45" s="77">
        <v>0.05</v>
      </c>
      <c r="E45" s="97" t="s">
        <v>136</v>
      </c>
      <c r="F45" s="97" t="s">
        <v>137</v>
      </c>
      <c r="G45" s="97" t="s">
        <v>138</v>
      </c>
      <c r="H45" s="97" t="s">
        <v>134</v>
      </c>
      <c r="I45" s="97" t="s">
        <v>139</v>
      </c>
    </row>
    <row r="46" spans="1:9" ht="15.75" customHeight="1">
      <c r="A46" s="83"/>
      <c r="B46" s="75" t="s">
        <v>59</v>
      </c>
      <c r="C46" s="84" t="s">
        <v>60</v>
      </c>
      <c r="D46" s="77">
        <v>0.05</v>
      </c>
      <c r="E46" s="97" t="s">
        <v>136</v>
      </c>
      <c r="F46" s="97" t="s">
        <v>137</v>
      </c>
      <c r="G46" s="97" t="s">
        <v>138</v>
      </c>
      <c r="H46" s="97" t="s">
        <v>134</v>
      </c>
      <c r="I46" s="97" t="s">
        <v>139</v>
      </c>
    </row>
    <row r="47" spans="1:9" ht="15.75" customHeight="1">
      <c r="A47" s="85"/>
      <c r="B47" s="86" t="s">
        <v>59</v>
      </c>
      <c r="C47" s="84" t="s">
        <v>61</v>
      </c>
      <c r="D47" s="77">
        <v>0.05</v>
      </c>
      <c r="E47" s="97" t="s">
        <v>136</v>
      </c>
      <c r="F47" s="97" t="s">
        <v>137</v>
      </c>
      <c r="G47" s="97" t="s">
        <v>138</v>
      </c>
      <c r="H47" s="97" t="s">
        <v>140</v>
      </c>
      <c r="I47" s="97" t="s">
        <v>139</v>
      </c>
    </row>
  </sheetData>
  <mergeCells count="19">
    <mergeCell ref="A39:A40"/>
    <mergeCell ref="A13:B14"/>
    <mergeCell ref="C13:C14"/>
    <mergeCell ref="E13:I13"/>
    <mergeCell ref="A15:A16"/>
    <mergeCell ref="A25:B26"/>
    <mergeCell ref="C25:C26"/>
    <mergeCell ref="E25:I25"/>
    <mergeCell ref="E9:I9"/>
    <mergeCell ref="E10:I10"/>
    <mergeCell ref="A27:A28"/>
    <mergeCell ref="A37:B38"/>
    <mergeCell ref="C37:C38"/>
    <mergeCell ref="E37:I37"/>
    <mergeCell ref="A1:I1"/>
    <mergeCell ref="C3:C4"/>
    <mergeCell ref="D3:D4"/>
    <mergeCell ref="E3:I3"/>
    <mergeCell ref="E8:I8"/>
  </mergeCells>
  <printOptions/>
  <pageMargins left="0.7" right="0.7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 Carlberg</cp:lastModifiedBy>
  <dcterms:created xsi:type="dcterms:W3CDTF">2024-03-28T11:46:53Z</dcterms:created>
  <dcterms:modified xsi:type="dcterms:W3CDTF">2024-05-28T12:36:03Z</dcterms:modified>
  <cp:category/>
  <cp:version/>
  <cp:contentType/>
  <cp:contentStatus/>
</cp:coreProperties>
</file>